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975" windowHeight="6210" activeTab="0"/>
  </bookViews>
  <sheets>
    <sheet name="Chart" sheetId="1" r:id="rId1"/>
    <sheet name="Graphics" sheetId="2" r:id="rId2"/>
  </sheets>
  <definedNames>
    <definedName name="_xlnm.Print_Area" localSheetId="0">'Chart'!$A$1:$Q$50</definedName>
    <definedName name="_xlnm.Print_Area" localSheetId="1">'Graphics'!$A$2:$N$40</definedName>
  </definedNames>
  <calcPr fullCalcOnLoad="1"/>
</workbook>
</file>

<file path=xl/sharedStrings.xml><?xml version="1.0" encoding="utf-8"?>
<sst xmlns="http://schemas.openxmlformats.org/spreadsheetml/2006/main" count="81" uniqueCount="63">
  <si>
    <t>Budget</t>
  </si>
  <si>
    <t>YTD</t>
  </si>
  <si>
    <t>July</t>
  </si>
  <si>
    <t>August</t>
  </si>
  <si>
    <t>September</t>
  </si>
  <si>
    <t>December</t>
  </si>
  <si>
    <t>January</t>
  </si>
  <si>
    <t>February</t>
  </si>
  <si>
    <t>March</t>
  </si>
  <si>
    <t>April</t>
  </si>
  <si>
    <t>May</t>
  </si>
  <si>
    <t>June</t>
  </si>
  <si>
    <t>Balance</t>
  </si>
  <si>
    <t>October</t>
  </si>
  <si>
    <t>November</t>
  </si>
  <si>
    <t>Electricity</t>
  </si>
  <si>
    <t>Freight</t>
  </si>
  <si>
    <t>Fuel Oil</t>
  </si>
  <si>
    <t>Insurance</t>
  </si>
  <si>
    <t>Payroll Taxes</t>
  </si>
  <si>
    <t>Per Diem</t>
  </si>
  <si>
    <t>Postage</t>
  </si>
  <si>
    <t>Telephone</t>
  </si>
  <si>
    <t>Expenditures</t>
  </si>
  <si>
    <t>Quarter 1</t>
  </si>
  <si>
    <t>Quarter 2</t>
  </si>
  <si>
    <t>Quarter 3</t>
  </si>
  <si>
    <t>Quarter 4</t>
  </si>
  <si>
    <t>PERSONAL SERVICES</t>
  </si>
  <si>
    <t>Salaries</t>
  </si>
  <si>
    <t>Stipends</t>
  </si>
  <si>
    <t>Workers Compensation</t>
  </si>
  <si>
    <t>Other</t>
  </si>
  <si>
    <t>TRAVEL</t>
  </si>
  <si>
    <t>Airfare</t>
  </si>
  <si>
    <t>Training, Workshop fees</t>
  </si>
  <si>
    <t>FACILITY EXPENSES</t>
  </si>
  <si>
    <t>Rent</t>
  </si>
  <si>
    <t>Water &amp; Sewer</t>
  </si>
  <si>
    <t>SUPPLIES</t>
  </si>
  <si>
    <t>Office &amp; Clerical</t>
  </si>
  <si>
    <t>Copier</t>
  </si>
  <si>
    <t>Spare Parts</t>
  </si>
  <si>
    <t>Equipment</t>
  </si>
  <si>
    <t>EQUIPMENT</t>
  </si>
  <si>
    <t>SUBTOTAL</t>
  </si>
  <si>
    <t>Maintenance - Vehicle</t>
  </si>
  <si>
    <t>Other Operating Expenses</t>
  </si>
  <si>
    <t>Interest &amp; Late Charges</t>
  </si>
  <si>
    <t>Membership dues/fees</t>
  </si>
  <si>
    <t>Subscriptions</t>
  </si>
  <si>
    <t>Water lab testing fees</t>
  </si>
  <si>
    <t>Maintenance</t>
  </si>
  <si>
    <t>Repair/Replacement</t>
  </si>
  <si>
    <t>Rev over/under Exp</t>
  </si>
  <si>
    <t>Revenue</t>
  </si>
  <si>
    <t>Year to Date</t>
  </si>
  <si>
    <t>%</t>
  </si>
  <si>
    <t>Chart Data:</t>
  </si>
  <si>
    <r>
      <t>TOTAL</t>
    </r>
    <r>
      <rPr>
        <sz val="10"/>
        <rFont val="Arial"/>
        <family val="0"/>
      </rPr>
      <t xml:space="preserve"> Expenditures</t>
    </r>
  </si>
  <si>
    <t>(these cells are linked</t>
  </si>
  <si>
    <t>to Sheet 1)</t>
  </si>
  <si>
    <t>Sample Monthly Financial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</si>
</sst>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0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44" fontId="0" fillId="0" borderId="1" xfId="17" applyBorder="1" applyAlignment="1">
      <alignment/>
    </xf>
    <xf numFmtId="44" fontId="0" fillId="0" borderId="2" xfId="17" applyBorder="1" applyAlignment="1">
      <alignment/>
    </xf>
    <xf numFmtId="44" fontId="0" fillId="6" borderId="1" xfId="17" applyFill="1" applyBorder="1" applyAlignment="1">
      <alignment/>
    </xf>
    <xf numFmtId="9" fontId="0" fillId="6" borderId="1" xfId="19" applyFill="1" applyBorder="1" applyAlignment="1">
      <alignment/>
    </xf>
    <xf numFmtId="0" fontId="0" fillId="6" borderId="3" xfId="0" applyFill="1" applyBorder="1" applyAlignment="1">
      <alignment/>
    </xf>
    <xf numFmtId="44" fontId="0" fillId="6" borderId="2" xfId="17" applyFill="1" applyBorder="1" applyAlignment="1">
      <alignment/>
    </xf>
    <xf numFmtId="9" fontId="0" fillId="6" borderId="2" xfId="19" applyFill="1" applyBorder="1" applyAlignment="1">
      <alignment/>
    </xf>
    <xf numFmtId="0" fontId="0" fillId="6" borderId="4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4" xfId="0" applyFill="1" applyBorder="1" applyAlignment="1">
      <alignment/>
    </xf>
    <xf numFmtId="0" fontId="0" fillId="5" borderId="4" xfId="0" applyFill="1" applyBorder="1" applyAlignment="1">
      <alignment/>
    </xf>
    <xf numFmtId="44" fontId="0" fillId="0" borderId="3" xfId="17" applyBorder="1" applyAlignment="1">
      <alignment/>
    </xf>
    <xf numFmtId="44" fontId="0" fillId="6" borderId="3" xfId="17" applyFill="1" applyBorder="1" applyAlignment="1">
      <alignment/>
    </xf>
    <xf numFmtId="9" fontId="0" fillId="6" borderId="3" xfId="19" applyFill="1" applyBorder="1" applyAlignment="1">
      <alignment/>
    </xf>
    <xf numFmtId="44" fontId="0" fillId="0" borderId="6" xfId="17" applyBorder="1" applyAlignment="1">
      <alignment/>
    </xf>
    <xf numFmtId="0" fontId="1" fillId="0" borderId="5" xfId="0" applyFont="1" applyFill="1" applyBorder="1" applyAlignment="1">
      <alignment/>
    </xf>
    <xf numFmtId="44" fontId="1" fillId="0" borderId="6" xfId="17" applyFont="1" applyFill="1" applyBorder="1" applyAlignment="1">
      <alignment/>
    </xf>
    <xf numFmtId="44" fontId="0" fillId="0" borderId="6" xfId="17" applyFill="1" applyBorder="1" applyAlignment="1">
      <alignment/>
    </xf>
    <xf numFmtId="9" fontId="0" fillId="0" borderId="7" xfId="19" applyFill="1" applyBorder="1" applyAlignment="1">
      <alignment/>
    </xf>
    <xf numFmtId="0" fontId="1" fillId="0" borderId="0" xfId="0" applyFont="1" applyAlignment="1">
      <alignment/>
    </xf>
    <xf numFmtId="0" fontId="1" fillId="6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9" xfId="17" applyFont="1" applyFill="1" applyBorder="1" applyAlignment="1">
      <alignment/>
    </xf>
    <xf numFmtId="44" fontId="0" fillId="0" borderId="9" xfId="17" applyBorder="1" applyAlignment="1">
      <alignment/>
    </xf>
    <xf numFmtId="44" fontId="0" fillId="0" borderId="9" xfId="17" applyFill="1" applyBorder="1" applyAlignment="1">
      <alignment/>
    </xf>
    <xf numFmtId="9" fontId="0" fillId="0" borderId="10" xfId="19" applyFill="1" applyBorder="1" applyAlignment="1">
      <alignment/>
    </xf>
    <xf numFmtId="0" fontId="0" fillId="6" borderId="11" xfId="0" applyFill="1" applyBorder="1" applyAlignment="1">
      <alignment horizontal="right"/>
    </xf>
    <xf numFmtId="44" fontId="1" fillId="6" borderId="11" xfId="17" applyFont="1" applyFill="1" applyBorder="1" applyAlignment="1">
      <alignment/>
    </xf>
    <xf numFmtId="44" fontId="0" fillId="0" borderId="11" xfId="17" applyBorder="1" applyAlignment="1">
      <alignment/>
    </xf>
    <xf numFmtId="44" fontId="0" fillId="6" borderId="11" xfId="17" applyFill="1" applyBorder="1" applyAlignment="1">
      <alignment/>
    </xf>
    <xf numFmtId="9" fontId="1" fillId="6" borderId="11" xfId="19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44" fontId="0" fillId="3" borderId="1" xfId="0" applyNumberFormat="1" applyFill="1" applyBorder="1" applyAlignment="1">
      <alignment/>
    </xf>
    <xf numFmtId="0" fontId="1" fillId="6" borderId="4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44" fontId="0" fillId="6" borderId="1" xfId="0" applyNumberFormat="1" applyFill="1" applyBorder="1" applyAlignment="1">
      <alignment/>
    </xf>
    <xf numFmtId="0" fontId="2" fillId="6" borderId="1" xfId="0" applyFont="1" applyFill="1" applyBorder="1" applyAlignment="1">
      <alignment/>
    </xf>
    <xf numFmtId="0" fontId="1" fillId="6" borderId="12" xfId="0" applyFont="1" applyFill="1" applyBorder="1" applyAlignment="1">
      <alignment/>
    </xf>
    <xf numFmtId="0" fontId="1" fillId="6" borderId="15" xfId="0" applyFont="1" applyFill="1" applyBorder="1" applyAlignment="1">
      <alignment/>
    </xf>
    <xf numFmtId="0" fontId="1" fillId="6" borderId="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44" fontId="0" fillId="0" borderId="0" xfId="17" applyFill="1" applyBorder="1" applyAlignment="1">
      <alignment/>
    </xf>
    <xf numFmtId="9" fontId="0" fillId="0" borderId="0" xfId="19" applyFill="1" applyBorder="1" applyAlignment="1">
      <alignment/>
    </xf>
    <xf numFmtId="0" fontId="1" fillId="5" borderId="2" xfId="0" applyFont="1" applyFill="1" applyBorder="1" applyAlignment="1">
      <alignment/>
    </xf>
    <xf numFmtId="44" fontId="1" fillId="5" borderId="2" xfId="17" applyFont="1" applyFill="1" applyBorder="1" applyAlignment="1">
      <alignment/>
    </xf>
    <xf numFmtId="44" fontId="0" fillId="5" borderId="2" xfId="17" applyFill="1" applyBorder="1" applyAlignment="1">
      <alignment/>
    </xf>
    <xf numFmtId="0" fontId="1" fillId="0" borderId="16" xfId="0" applyFont="1" applyFill="1" applyBorder="1" applyAlignment="1">
      <alignment horizontal="right"/>
    </xf>
    <xf numFmtId="44" fontId="1" fillId="6" borderId="17" xfId="0" applyNumberFormat="1" applyFont="1" applyFill="1" applyBorder="1" applyAlignment="1">
      <alignment/>
    </xf>
    <xf numFmtId="44" fontId="0" fillId="6" borderId="11" xfId="0" applyNumberFormat="1" applyFill="1" applyBorder="1" applyAlignment="1">
      <alignment/>
    </xf>
    <xf numFmtId="9" fontId="1" fillId="6" borderId="18" xfId="19" applyFont="1" applyFill="1" applyBorder="1" applyAlignment="1">
      <alignment/>
    </xf>
    <xf numFmtId="44" fontId="0" fillId="3" borderId="3" xfId="17" applyFill="1" applyBorder="1" applyAlignment="1">
      <alignment/>
    </xf>
    <xf numFmtId="44" fontId="0" fillId="3" borderId="10" xfId="17" applyFill="1" applyBorder="1" applyAlignment="1">
      <alignment/>
    </xf>
    <xf numFmtId="9" fontId="1" fillId="3" borderId="3" xfId="19" applyFont="1" applyFill="1" applyBorder="1" applyAlignment="1">
      <alignment/>
    </xf>
    <xf numFmtId="0" fontId="0" fillId="0" borderId="19" xfId="0" applyBorder="1" applyAlignment="1">
      <alignment/>
    </xf>
    <xf numFmtId="44" fontId="0" fillId="0" borderId="3" xfId="17" applyFill="1" applyBorder="1" applyAlignment="1">
      <alignment/>
    </xf>
    <xf numFmtId="44" fontId="1" fillId="0" borderId="3" xfId="17" applyFont="1" applyFill="1" applyBorder="1" applyAlignment="1">
      <alignment/>
    </xf>
    <xf numFmtId="44" fontId="1" fillId="0" borderId="1" xfId="17" applyFont="1" applyFill="1" applyBorder="1" applyAlignment="1">
      <alignment/>
    </xf>
    <xf numFmtId="44" fontId="1" fillId="0" borderId="2" xfId="17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44" fontId="0" fillId="3" borderId="1" xfId="0" applyNumberFormat="1" applyFont="1" applyFill="1" applyBorder="1" applyAlignment="1">
      <alignment/>
    </xf>
    <xf numFmtId="44" fontId="2" fillId="6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Water/Sewer Monthly Financial Activity Summary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Graphics!$B$44</c:f>
              <c:strCache>
                <c:ptCount val="1"/>
                <c:pt idx="0">
                  <c:v>Revenue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Graphics!$C$43:$N$43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Graphics!$C$44:$N$44</c:f>
              <c:numCache>
                <c:ptCount val="12"/>
                <c:pt idx="0">
                  <c:v>5000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Graphics!$B$45</c:f>
              <c:strCache>
                <c:ptCount val="1"/>
                <c:pt idx="0">
                  <c:v>Expenditures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Graphics!$C$43:$N$43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Graphics!$C$45:$N$45</c:f>
              <c:numCache>
                <c:ptCount val="12"/>
                <c:pt idx="0">
                  <c:v>3975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475835"/>
        <c:axId val="36173652"/>
      </c:barChart>
      <c:catAx>
        <c:axId val="11475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73652"/>
        <c:crosses val="autoZero"/>
        <c:auto val="1"/>
        <c:lblOffset val="100"/>
        <c:noMultiLvlLbl val="0"/>
      </c:catAx>
      <c:valAx>
        <c:axId val="36173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75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Water/Sewer Year-To-Date Expenditures Compared to Revenues Summary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Graphics!$B$45</c:f>
              <c:strCache>
                <c:ptCount val="1"/>
                <c:pt idx="0">
                  <c:v>Expenditures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Amount</c:v>
              </c:pt>
            </c:strLit>
          </c:cat>
          <c:val>
            <c:numRef>
              <c:f>Graphics!$O$45</c:f>
              <c:numCache>
                <c:ptCount val="1"/>
                <c:pt idx="0">
                  <c:v>3975</c:v>
                </c:pt>
              </c:numCache>
            </c:numRef>
          </c:val>
        </c:ser>
        <c:ser>
          <c:idx val="0"/>
          <c:order val="1"/>
          <c:tx>
            <c:strRef>
              <c:f>Graphics!$B$44</c:f>
              <c:strCache>
                <c:ptCount val="1"/>
                <c:pt idx="0">
                  <c:v>Revenue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Amount</c:v>
              </c:pt>
            </c:strLit>
          </c:cat>
          <c:val>
            <c:numRef>
              <c:f>Graphics!$O$44</c:f>
              <c:numCache>
                <c:ptCount val="1"/>
                <c:pt idx="0">
                  <c:v>5000</c:v>
                </c:pt>
              </c:numCache>
            </c:numRef>
          </c:val>
        </c:ser>
        <c:axId val="57127413"/>
        <c:axId val="44384670"/>
      </c:barChart>
      <c:catAx>
        <c:axId val="57127413"/>
        <c:scaling>
          <c:orientation val="minMax"/>
        </c:scaling>
        <c:axPos val="l"/>
        <c:delete val="1"/>
        <c:majorTickMark val="out"/>
        <c:minorTickMark val="none"/>
        <c:tickLblPos val="nextTo"/>
        <c:crossAx val="44384670"/>
        <c:crosses val="autoZero"/>
        <c:auto val="1"/>
        <c:lblOffset val="100"/>
        <c:noMultiLvlLbl val="0"/>
      </c:catAx>
      <c:valAx>
        <c:axId val="44384670"/>
        <c:scaling>
          <c:orientation val="minMax"/>
          <c:min val="0"/>
        </c:scaling>
        <c:axPos val="b"/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57127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13</xdr:col>
      <xdr:colOff>438150</xdr:colOff>
      <xdr:row>24</xdr:row>
      <xdr:rowOff>171450</xdr:rowOff>
    </xdr:to>
    <xdr:graphicFrame>
      <xdr:nvGraphicFramePr>
        <xdr:cNvPr id="1" name="Chart 5"/>
        <xdr:cNvGraphicFramePr/>
      </xdr:nvGraphicFramePr>
      <xdr:xfrm>
        <a:off x="0" y="190500"/>
        <a:ext cx="10591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13</xdr:col>
      <xdr:colOff>447675</xdr:colOff>
      <xdr:row>39</xdr:row>
      <xdr:rowOff>142875</xdr:rowOff>
    </xdr:to>
    <xdr:graphicFrame>
      <xdr:nvGraphicFramePr>
        <xdr:cNvPr id="2" name="Chart 7"/>
        <xdr:cNvGraphicFramePr/>
      </xdr:nvGraphicFramePr>
      <xdr:xfrm>
        <a:off x="0" y="4810125"/>
        <a:ext cx="106013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72" zoomScaleNormal="72" workbookViewId="0" topLeftCell="A1">
      <selection activeCell="C4" sqref="C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14" width="10.7109375" style="0" customWidth="1"/>
    <col min="15" max="16" width="12.7109375" style="0" customWidth="1"/>
    <col min="17" max="17" width="6.7109375" style="0" customWidth="1"/>
  </cols>
  <sheetData>
    <row r="1" spans="1:17" ht="15" customHeight="1">
      <c r="A1" s="39" t="s">
        <v>62</v>
      </c>
      <c r="C1" s="24" t="s">
        <v>24</v>
      </c>
      <c r="D1" s="25"/>
      <c r="E1" s="26"/>
      <c r="F1" s="21" t="s">
        <v>25</v>
      </c>
      <c r="G1" s="22"/>
      <c r="H1" s="23"/>
      <c r="I1" s="18" t="s">
        <v>26</v>
      </c>
      <c r="J1" s="19"/>
      <c r="K1" s="20"/>
      <c r="L1" s="15" t="s">
        <v>27</v>
      </c>
      <c r="M1" s="16"/>
      <c r="N1" s="17"/>
      <c r="P1" s="64" t="s">
        <v>0</v>
      </c>
      <c r="Q1" s="70" t="s">
        <v>1</v>
      </c>
    </row>
    <row r="2" spans="1:17" ht="15" customHeight="1">
      <c r="A2" s="12" t="s">
        <v>23</v>
      </c>
      <c r="B2" s="12" t="s">
        <v>0</v>
      </c>
      <c r="C2" s="27" t="s">
        <v>2</v>
      </c>
      <c r="D2" s="90" t="s">
        <v>3</v>
      </c>
      <c r="E2" s="27" t="s">
        <v>4</v>
      </c>
      <c r="F2" s="28" t="s">
        <v>13</v>
      </c>
      <c r="G2" s="28" t="s">
        <v>14</v>
      </c>
      <c r="H2" s="28" t="s">
        <v>5</v>
      </c>
      <c r="I2" s="29" t="s">
        <v>6</v>
      </c>
      <c r="J2" s="29" t="s">
        <v>7</v>
      </c>
      <c r="K2" s="29" t="s">
        <v>8</v>
      </c>
      <c r="L2" s="30" t="s">
        <v>9</v>
      </c>
      <c r="M2" s="30" t="s">
        <v>10</v>
      </c>
      <c r="N2" s="30" t="s">
        <v>11</v>
      </c>
      <c r="O2" s="68" t="s">
        <v>1</v>
      </c>
      <c r="P2" s="69" t="s">
        <v>12</v>
      </c>
      <c r="Q2" s="71" t="s">
        <v>57</v>
      </c>
    </row>
    <row r="3" spans="1:17" ht="15" customHeight="1">
      <c r="A3" s="35" t="s">
        <v>28</v>
      </c>
      <c r="B3" s="36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7"/>
      <c r="P3" s="37"/>
      <c r="Q3" s="38"/>
    </row>
    <row r="4" spans="1:17" ht="15" customHeight="1">
      <c r="A4" s="9" t="s">
        <v>29</v>
      </c>
      <c r="B4" s="86">
        <v>4000</v>
      </c>
      <c r="C4" s="31">
        <v>500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>
        <f aca="true" t="shared" si="0" ref="O4:O46">SUM(C4:N4)</f>
        <v>500</v>
      </c>
      <c r="P4" s="32">
        <f aca="true" t="shared" si="1" ref="P4:P46">B4-O4</f>
        <v>3500</v>
      </c>
      <c r="Q4" s="33">
        <f aca="true" t="shared" si="2" ref="Q4:Q47">O4/B4</f>
        <v>0.125</v>
      </c>
    </row>
    <row r="5" spans="1:17" ht="15" customHeight="1">
      <c r="A5" s="13" t="s">
        <v>30</v>
      </c>
      <c r="B5" s="8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">
        <f t="shared" si="0"/>
        <v>0</v>
      </c>
      <c r="P5" s="7">
        <f t="shared" si="1"/>
        <v>0</v>
      </c>
      <c r="Q5" s="8" t="e">
        <f t="shared" si="2"/>
        <v>#DIV/0!</v>
      </c>
    </row>
    <row r="6" spans="1:17" ht="15" customHeight="1">
      <c r="A6" s="13" t="s">
        <v>19</v>
      </c>
      <c r="B6" s="87">
        <v>500</v>
      </c>
      <c r="C6" s="5">
        <v>50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7">
        <f t="shared" si="0"/>
        <v>50</v>
      </c>
      <c r="P6" s="7">
        <f t="shared" si="1"/>
        <v>450</v>
      </c>
      <c r="Q6" s="8">
        <f t="shared" si="2"/>
        <v>0.1</v>
      </c>
    </row>
    <row r="7" spans="1:17" ht="15" customHeight="1">
      <c r="A7" s="13" t="s">
        <v>31</v>
      </c>
      <c r="B7" s="87">
        <v>500</v>
      </c>
      <c r="C7" s="5">
        <v>50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>
        <f t="shared" si="0"/>
        <v>50</v>
      </c>
      <c r="P7" s="7">
        <f t="shared" si="1"/>
        <v>450</v>
      </c>
      <c r="Q7" s="8">
        <f t="shared" si="2"/>
        <v>0.1</v>
      </c>
    </row>
    <row r="8" spans="1:17" ht="15" customHeight="1" thickBot="1">
      <c r="A8" s="14" t="s">
        <v>32</v>
      </c>
      <c r="B8" s="88">
        <v>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0">
        <f>SUM(C8:N8)</f>
        <v>0</v>
      </c>
      <c r="P8" s="10">
        <f>B8-O8</f>
        <v>0</v>
      </c>
      <c r="Q8" s="11" t="e">
        <f>O8/B8</f>
        <v>#DIV/0!</v>
      </c>
    </row>
    <row r="9" spans="1:17" ht="15" customHeight="1" thickBot="1">
      <c r="A9" s="46" t="s">
        <v>45</v>
      </c>
      <c r="B9" s="47">
        <f>SUM(B4:B8)</f>
        <v>5000</v>
      </c>
      <c r="C9" s="48">
        <f>SUM(C4:C8)</f>
        <v>600</v>
      </c>
      <c r="D9" s="48">
        <f aca="true" t="shared" si="3" ref="D9:N9">SUM(D4:D8)</f>
        <v>0</v>
      </c>
      <c r="E9" s="48">
        <f t="shared" si="3"/>
        <v>0</v>
      </c>
      <c r="F9" s="48">
        <f t="shared" si="3"/>
        <v>0</v>
      </c>
      <c r="G9" s="48">
        <f t="shared" si="3"/>
        <v>0</v>
      </c>
      <c r="H9" s="48">
        <f t="shared" si="3"/>
        <v>0</v>
      </c>
      <c r="I9" s="48">
        <f t="shared" si="3"/>
        <v>0</v>
      </c>
      <c r="J9" s="48">
        <f t="shared" si="3"/>
        <v>0</v>
      </c>
      <c r="K9" s="48">
        <f t="shared" si="3"/>
        <v>0</v>
      </c>
      <c r="L9" s="48">
        <f t="shared" si="3"/>
        <v>0</v>
      </c>
      <c r="M9" s="48">
        <f t="shared" si="3"/>
        <v>0</v>
      </c>
      <c r="N9" s="48">
        <f t="shared" si="3"/>
        <v>0</v>
      </c>
      <c r="O9" s="49">
        <f t="shared" si="0"/>
        <v>600</v>
      </c>
      <c r="P9" s="49">
        <f t="shared" si="1"/>
        <v>4400</v>
      </c>
      <c r="Q9" s="50">
        <f t="shared" si="2"/>
        <v>0.12</v>
      </c>
    </row>
    <row r="10" spans="1:17" ht="15" customHeight="1">
      <c r="A10" s="41" t="s">
        <v>33</v>
      </c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  <c r="P10" s="44"/>
      <c r="Q10" s="45"/>
    </row>
    <row r="11" spans="1:17" ht="15" customHeight="1">
      <c r="A11" s="9" t="s">
        <v>34</v>
      </c>
      <c r="B11" s="86">
        <v>600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>
        <f t="shared" si="0"/>
        <v>0</v>
      </c>
      <c r="P11" s="32">
        <f t="shared" si="1"/>
        <v>600</v>
      </c>
      <c r="Q11" s="33">
        <f t="shared" si="2"/>
        <v>0</v>
      </c>
    </row>
    <row r="12" spans="1:17" ht="15" customHeight="1">
      <c r="A12" s="13" t="s">
        <v>20</v>
      </c>
      <c r="B12" s="87">
        <v>1200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7">
        <f t="shared" si="0"/>
        <v>0</v>
      </c>
      <c r="P12" s="7">
        <f t="shared" si="1"/>
        <v>1200</v>
      </c>
      <c r="Q12" s="8">
        <f t="shared" si="2"/>
        <v>0</v>
      </c>
    </row>
    <row r="13" spans="1:17" ht="15" customHeight="1">
      <c r="A13" s="13" t="s">
        <v>35</v>
      </c>
      <c r="B13" s="8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7">
        <f t="shared" si="0"/>
        <v>0</v>
      </c>
      <c r="P13" s="7">
        <f t="shared" si="1"/>
        <v>0</v>
      </c>
      <c r="Q13" s="8" t="e">
        <f t="shared" si="2"/>
        <v>#DIV/0!</v>
      </c>
    </row>
    <row r="14" spans="1:17" ht="15" customHeight="1" thickBot="1">
      <c r="A14" s="14" t="s">
        <v>32</v>
      </c>
      <c r="B14" s="88">
        <v>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0">
        <f t="shared" si="0"/>
        <v>0</v>
      </c>
      <c r="P14" s="10">
        <f t="shared" si="1"/>
        <v>0</v>
      </c>
      <c r="Q14" s="11" t="e">
        <f t="shared" si="2"/>
        <v>#DIV/0!</v>
      </c>
    </row>
    <row r="15" spans="1:17" ht="15" customHeight="1" thickBot="1">
      <c r="A15" s="46" t="s">
        <v>45</v>
      </c>
      <c r="B15" s="47">
        <f>SUM(B11:B14)</f>
        <v>1800</v>
      </c>
      <c r="C15" s="48">
        <f>SUM(C11:C14)</f>
        <v>0</v>
      </c>
      <c r="D15" s="48">
        <f aca="true" t="shared" si="4" ref="D15:N15">SUM(D11:D14)</f>
        <v>0</v>
      </c>
      <c r="E15" s="48">
        <f t="shared" si="4"/>
        <v>0</v>
      </c>
      <c r="F15" s="48">
        <f t="shared" si="4"/>
        <v>0</v>
      </c>
      <c r="G15" s="48">
        <f t="shared" si="4"/>
        <v>0</v>
      </c>
      <c r="H15" s="48">
        <f t="shared" si="4"/>
        <v>0</v>
      </c>
      <c r="I15" s="48">
        <f t="shared" si="4"/>
        <v>0</v>
      </c>
      <c r="J15" s="48">
        <f t="shared" si="4"/>
        <v>0</v>
      </c>
      <c r="K15" s="48">
        <f t="shared" si="4"/>
        <v>0</v>
      </c>
      <c r="L15" s="48">
        <f t="shared" si="4"/>
        <v>0</v>
      </c>
      <c r="M15" s="48">
        <f t="shared" si="4"/>
        <v>0</v>
      </c>
      <c r="N15" s="48">
        <f t="shared" si="4"/>
        <v>0</v>
      </c>
      <c r="O15" s="49">
        <f t="shared" si="0"/>
        <v>0</v>
      </c>
      <c r="P15" s="49">
        <f t="shared" si="1"/>
        <v>1800</v>
      </c>
      <c r="Q15" s="50">
        <f t="shared" si="2"/>
        <v>0</v>
      </c>
    </row>
    <row r="16" spans="1:17" ht="15" customHeight="1">
      <c r="A16" s="41" t="s">
        <v>36</v>
      </c>
      <c r="B16" s="4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</row>
    <row r="17" spans="1:17" ht="15" customHeight="1">
      <c r="A17" s="9" t="s">
        <v>22</v>
      </c>
      <c r="B17" s="86">
        <v>500</v>
      </c>
      <c r="C17" s="31">
        <v>25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>
        <f t="shared" si="0"/>
        <v>25</v>
      </c>
      <c r="P17" s="32">
        <f t="shared" si="1"/>
        <v>475</v>
      </c>
      <c r="Q17" s="33">
        <f t="shared" si="2"/>
        <v>0.05</v>
      </c>
    </row>
    <row r="18" spans="1:17" ht="15" customHeight="1">
      <c r="A18" s="13" t="s">
        <v>37</v>
      </c>
      <c r="B18" s="87">
        <v>1200</v>
      </c>
      <c r="C18" s="5">
        <v>100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7">
        <f t="shared" si="0"/>
        <v>100</v>
      </c>
      <c r="P18" s="7">
        <f t="shared" si="1"/>
        <v>1100</v>
      </c>
      <c r="Q18" s="8">
        <f t="shared" si="2"/>
        <v>0.08333333333333333</v>
      </c>
    </row>
    <row r="19" spans="1:17" ht="15" customHeight="1">
      <c r="A19" s="13" t="s">
        <v>15</v>
      </c>
      <c r="B19" s="87">
        <v>5000</v>
      </c>
      <c r="C19" s="5">
        <v>250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7">
        <f t="shared" si="0"/>
        <v>250</v>
      </c>
      <c r="P19" s="7">
        <f t="shared" si="1"/>
        <v>4750</v>
      </c>
      <c r="Q19" s="8">
        <f t="shared" si="2"/>
        <v>0.05</v>
      </c>
    </row>
    <row r="20" spans="1:17" ht="15" customHeight="1">
      <c r="A20" s="13" t="s">
        <v>38</v>
      </c>
      <c r="B20" s="87">
        <v>600</v>
      </c>
      <c r="C20" s="5">
        <v>50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7">
        <f t="shared" si="0"/>
        <v>50</v>
      </c>
      <c r="P20" s="7">
        <f t="shared" si="1"/>
        <v>550</v>
      </c>
      <c r="Q20" s="8">
        <f t="shared" si="2"/>
        <v>0.08333333333333333</v>
      </c>
    </row>
    <row r="21" spans="1:17" ht="15" customHeight="1">
      <c r="A21" s="13" t="s">
        <v>17</v>
      </c>
      <c r="B21" s="87">
        <v>8000</v>
      </c>
      <c r="C21" s="5">
        <v>600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7">
        <f t="shared" si="0"/>
        <v>600</v>
      </c>
      <c r="P21" s="7">
        <f t="shared" si="1"/>
        <v>7400</v>
      </c>
      <c r="Q21" s="8">
        <f t="shared" si="2"/>
        <v>0.075</v>
      </c>
    </row>
    <row r="22" spans="1:17" ht="15" customHeight="1">
      <c r="A22" s="13" t="s">
        <v>52</v>
      </c>
      <c r="B22" s="87">
        <v>1000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7">
        <f t="shared" si="0"/>
        <v>0</v>
      </c>
      <c r="P22" s="7">
        <f t="shared" si="1"/>
        <v>1000</v>
      </c>
      <c r="Q22" s="8">
        <f t="shared" si="2"/>
        <v>0</v>
      </c>
    </row>
    <row r="23" spans="1:17" ht="15" customHeight="1">
      <c r="A23" s="13" t="s">
        <v>53</v>
      </c>
      <c r="B23" s="87">
        <v>6000</v>
      </c>
      <c r="C23" s="5">
        <v>500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7">
        <f>SUM(C23:N23)</f>
        <v>500</v>
      </c>
      <c r="P23" s="7">
        <f>B23-O23</f>
        <v>5500</v>
      </c>
      <c r="Q23" s="8">
        <f>O23/B23</f>
        <v>0.08333333333333333</v>
      </c>
    </row>
    <row r="24" spans="1:17" ht="15" customHeight="1" thickBot="1">
      <c r="A24" s="14" t="s">
        <v>32</v>
      </c>
      <c r="B24" s="88">
        <v>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0">
        <f t="shared" si="0"/>
        <v>0</v>
      </c>
      <c r="P24" s="10">
        <f t="shared" si="1"/>
        <v>0</v>
      </c>
      <c r="Q24" s="11" t="e">
        <f t="shared" si="2"/>
        <v>#DIV/0!</v>
      </c>
    </row>
    <row r="25" spans="1:17" ht="15" customHeight="1" thickBot="1">
      <c r="A25" s="46" t="s">
        <v>45</v>
      </c>
      <c r="B25" s="47">
        <f>SUM(B17:B24)</f>
        <v>22300</v>
      </c>
      <c r="C25" s="48">
        <f>SUM(C17:C24)</f>
        <v>1525</v>
      </c>
      <c r="D25" s="48">
        <f aca="true" t="shared" si="5" ref="D25:N25">SUM(D17:D24)</f>
        <v>0</v>
      </c>
      <c r="E25" s="48">
        <f t="shared" si="5"/>
        <v>0</v>
      </c>
      <c r="F25" s="48">
        <f t="shared" si="5"/>
        <v>0</v>
      </c>
      <c r="G25" s="48">
        <f t="shared" si="5"/>
        <v>0</v>
      </c>
      <c r="H25" s="48">
        <f t="shared" si="5"/>
        <v>0</v>
      </c>
      <c r="I25" s="48">
        <f t="shared" si="5"/>
        <v>0</v>
      </c>
      <c r="J25" s="48">
        <f t="shared" si="5"/>
        <v>0</v>
      </c>
      <c r="K25" s="48">
        <f t="shared" si="5"/>
        <v>0</v>
      </c>
      <c r="L25" s="48">
        <f t="shared" si="5"/>
        <v>0</v>
      </c>
      <c r="M25" s="48">
        <f t="shared" si="5"/>
        <v>0</v>
      </c>
      <c r="N25" s="48">
        <f t="shared" si="5"/>
        <v>0</v>
      </c>
      <c r="O25" s="49">
        <f t="shared" si="0"/>
        <v>1525</v>
      </c>
      <c r="P25" s="49">
        <f t="shared" si="1"/>
        <v>20775</v>
      </c>
      <c r="Q25" s="50">
        <f t="shared" si="2"/>
        <v>0.06838565022421525</v>
      </c>
    </row>
    <row r="26" spans="1:17" ht="15" customHeight="1">
      <c r="A26" s="41" t="s">
        <v>39</v>
      </c>
      <c r="B26" s="4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</row>
    <row r="27" spans="1:17" ht="15" customHeight="1">
      <c r="A27" s="9" t="s">
        <v>40</v>
      </c>
      <c r="B27" s="86">
        <v>250</v>
      </c>
      <c r="C27" s="31">
        <v>50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>
        <f t="shared" si="0"/>
        <v>50</v>
      </c>
      <c r="P27" s="32">
        <f t="shared" si="1"/>
        <v>200</v>
      </c>
      <c r="Q27" s="33">
        <f t="shared" si="2"/>
        <v>0.2</v>
      </c>
    </row>
    <row r="28" spans="1:17" ht="15" customHeight="1">
      <c r="A28" s="13" t="s">
        <v>21</v>
      </c>
      <c r="B28" s="87">
        <v>500</v>
      </c>
      <c r="C28" s="5">
        <v>25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7">
        <f t="shared" si="0"/>
        <v>25</v>
      </c>
      <c r="P28" s="7">
        <f t="shared" si="1"/>
        <v>475</v>
      </c>
      <c r="Q28" s="8">
        <f t="shared" si="2"/>
        <v>0.05</v>
      </c>
    </row>
    <row r="29" spans="1:17" ht="15" customHeight="1">
      <c r="A29" s="13" t="s">
        <v>41</v>
      </c>
      <c r="B29" s="87">
        <v>100</v>
      </c>
      <c r="C29" s="5">
        <v>25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7">
        <f t="shared" si="0"/>
        <v>25</v>
      </c>
      <c r="P29" s="7">
        <f t="shared" si="1"/>
        <v>75</v>
      </c>
      <c r="Q29" s="8">
        <f t="shared" si="2"/>
        <v>0.25</v>
      </c>
    </row>
    <row r="30" spans="1:17" ht="15" customHeight="1">
      <c r="A30" s="13" t="s">
        <v>16</v>
      </c>
      <c r="B30" s="87">
        <v>2500</v>
      </c>
      <c r="C30" s="5">
        <v>500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7">
        <f t="shared" si="0"/>
        <v>500</v>
      </c>
      <c r="P30" s="7">
        <f t="shared" si="1"/>
        <v>2000</v>
      </c>
      <c r="Q30" s="8">
        <f t="shared" si="2"/>
        <v>0.2</v>
      </c>
    </row>
    <row r="31" spans="1:17" ht="15" customHeight="1">
      <c r="A31" s="13" t="s">
        <v>42</v>
      </c>
      <c r="B31" s="87">
        <v>3000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7">
        <f t="shared" si="0"/>
        <v>0</v>
      </c>
      <c r="P31" s="7">
        <f t="shared" si="1"/>
        <v>3000</v>
      </c>
      <c r="Q31" s="8">
        <f t="shared" si="2"/>
        <v>0</v>
      </c>
    </row>
    <row r="32" spans="1:17" ht="15" customHeight="1" thickBot="1">
      <c r="A32" s="14" t="s">
        <v>32</v>
      </c>
      <c r="B32" s="88"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0">
        <f t="shared" si="0"/>
        <v>0</v>
      </c>
      <c r="P32" s="10">
        <f t="shared" si="1"/>
        <v>0</v>
      </c>
      <c r="Q32" s="11" t="e">
        <f t="shared" si="2"/>
        <v>#DIV/0!</v>
      </c>
    </row>
    <row r="33" spans="1:17" ht="15" customHeight="1" thickBot="1">
      <c r="A33" s="46" t="s">
        <v>45</v>
      </c>
      <c r="B33" s="47">
        <f>SUM(B27:B32)</f>
        <v>6350</v>
      </c>
      <c r="C33" s="48">
        <f>SUM(C27:C32)</f>
        <v>600</v>
      </c>
      <c r="D33" s="48">
        <f aca="true" t="shared" si="6" ref="D33:N33">SUM(D27:D32)</f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48">
        <f t="shared" si="6"/>
        <v>0</v>
      </c>
      <c r="O33" s="49">
        <f t="shared" si="0"/>
        <v>600</v>
      </c>
      <c r="P33" s="49">
        <f t="shared" si="1"/>
        <v>5750</v>
      </c>
      <c r="Q33" s="50">
        <f t="shared" si="2"/>
        <v>0.09448818897637795</v>
      </c>
    </row>
    <row r="34" spans="1:17" ht="15" customHeight="1">
      <c r="A34" s="41" t="s">
        <v>44</v>
      </c>
      <c r="B34" s="42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5"/>
    </row>
    <row r="35" spans="1:17" ht="15" customHeight="1">
      <c r="A35" s="9" t="s">
        <v>43</v>
      </c>
      <c r="B35" s="86">
        <v>1000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>
        <f aca="true" t="shared" si="7" ref="O35:O42">SUM(C35:N35)</f>
        <v>0</v>
      </c>
      <c r="P35" s="32">
        <f aca="true" t="shared" si="8" ref="P35:P42">B35-O35</f>
        <v>1000</v>
      </c>
      <c r="Q35" s="33">
        <f aca="true" t="shared" si="9" ref="Q35:Q42">O35/B35</f>
        <v>0</v>
      </c>
    </row>
    <row r="36" spans="1:17" ht="15" customHeight="1">
      <c r="A36" s="13" t="s">
        <v>46</v>
      </c>
      <c r="B36" s="87">
        <v>500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7">
        <f t="shared" si="7"/>
        <v>0</v>
      </c>
      <c r="P36" s="7">
        <f t="shared" si="8"/>
        <v>500</v>
      </c>
      <c r="Q36" s="8">
        <f t="shared" si="9"/>
        <v>0</v>
      </c>
    </row>
    <row r="37" spans="1:17" ht="15" customHeight="1" thickBot="1">
      <c r="A37" s="14" t="s">
        <v>32</v>
      </c>
      <c r="B37" s="88"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0">
        <f t="shared" si="7"/>
        <v>0</v>
      </c>
      <c r="P37" s="10">
        <f t="shared" si="8"/>
        <v>0</v>
      </c>
      <c r="Q37" s="11" t="e">
        <f t="shared" si="9"/>
        <v>#DIV/0!</v>
      </c>
    </row>
    <row r="38" spans="1:17" ht="15" customHeight="1" thickBot="1">
      <c r="A38" s="46" t="s">
        <v>45</v>
      </c>
      <c r="B38" s="47">
        <f>SUM(B35:B37)</f>
        <v>1500</v>
      </c>
      <c r="C38" s="48">
        <f>SUM(C35:C37)</f>
        <v>0</v>
      </c>
      <c r="D38" s="48">
        <f aca="true" t="shared" si="10" ref="D38:N38">SUM(D35:D37)</f>
        <v>0</v>
      </c>
      <c r="E38" s="48">
        <f t="shared" si="10"/>
        <v>0</v>
      </c>
      <c r="F38" s="48">
        <f t="shared" si="10"/>
        <v>0</v>
      </c>
      <c r="G38" s="48">
        <f t="shared" si="10"/>
        <v>0</v>
      </c>
      <c r="H38" s="48">
        <f t="shared" si="10"/>
        <v>0</v>
      </c>
      <c r="I38" s="48">
        <f t="shared" si="10"/>
        <v>0</v>
      </c>
      <c r="J38" s="48">
        <f t="shared" si="10"/>
        <v>0</v>
      </c>
      <c r="K38" s="48">
        <f t="shared" si="10"/>
        <v>0</v>
      </c>
      <c r="L38" s="48">
        <f t="shared" si="10"/>
        <v>0</v>
      </c>
      <c r="M38" s="48">
        <f t="shared" si="10"/>
        <v>0</v>
      </c>
      <c r="N38" s="48">
        <f t="shared" si="10"/>
        <v>0</v>
      </c>
      <c r="O38" s="49">
        <f t="shared" si="7"/>
        <v>0</v>
      </c>
      <c r="P38" s="49">
        <f t="shared" si="8"/>
        <v>1500</v>
      </c>
      <c r="Q38" s="50">
        <f t="shared" si="9"/>
        <v>0</v>
      </c>
    </row>
    <row r="39" spans="1:17" ht="15" customHeight="1">
      <c r="A39" s="41" t="s">
        <v>47</v>
      </c>
      <c r="B39" s="42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/>
    </row>
    <row r="40" spans="1:17" ht="15" customHeight="1">
      <c r="A40" s="9" t="s">
        <v>48</v>
      </c>
      <c r="B40" s="86">
        <v>250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>
        <f t="shared" si="7"/>
        <v>0</v>
      </c>
      <c r="P40" s="32">
        <f t="shared" si="8"/>
        <v>250</v>
      </c>
      <c r="Q40" s="33">
        <f t="shared" si="9"/>
        <v>0</v>
      </c>
    </row>
    <row r="41" spans="1:17" ht="15" customHeight="1">
      <c r="A41" s="13" t="s">
        <v>18</v>
      </c>
      <c r="B41" s="87">
        <v>6000</v>
      </c>
      <c r="C41" s="5">
        <v>250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7">
        <f t="shared" si="7"/>
        <v>250</v>
      </c>
      <c r="P41" s="7">
        <f t="shared" si="8"/>
        <v>5750</v>
      </c>
      <c r="Q41" s="8">
        <f t="shared" si="9"/>
        <v>0.041666666666666664</v>
      </c>
    </row>
    <row r="42" spans="1:17" ht="15" customHeight="1">
      <c r="A42" s="13" t="s">
        <v>49</v>
      </c>
      <c r="B42" s="87">
        <v>250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7">
        <f t="shared" si="7"/>
        <v>0</v>
      </c>
      <c r="P42" s="7">
        <f t="shared" si="8"/>
        <v>250</v>
      </c>
      <c r="Q42" s="8">
        <f t="shared" si="9"/>
        <v>0</v>
      </c>
    </row>
    <row r="43" spans="1:17" ht="15" customHeight="1">
      <c r="A43" s="13" t="s">
        <v>50</v>
      </c>
      <c r="B43" s="87">
        <v>250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7">
        <f t="shared" si="0"/>
        <v>0</v>
      </c>
      <c r="P43" s="7">
        <f t="shared" si="1"/>
        <v>250</v>
      </c>
      <c r="Q43" s="8">
        <f t="shared" si="2"/>
        <v>0</v>
      </c>
    </row>
    <row r="44" spans="1:17" ht="15" customHeight="1">
      <c r="A44" s="13" t="s">
        <v>51</v>
      </c>
      <c r="B44" s="87">
        <v>2250</v>
      </c>
      <c r="C44" s="5">
        <v>1000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7">
        <f>SUM(C44:N44)</f>
        <v>1000</v>
      </c>
      <c r="P44" s="7">
        <f>B44-O44</f>
        <v>1250</v>
      </c>
      <c r="Q44" s="8">
        <f>O44/B44</f>
        <v>0.4444444444444444</v>
      </c>
    </row>
    <row r="45" spans="1:17" ht="15" customHeight="1" thickBot="1">
      <c r="A45" s="14" t="s">
        <v>32</v>
      </c>
      <c r="B45" s="88">
        <v>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0">
        <f t="shared" si="0"/>
        <v>0</v>
      </c>
      <c r="P45" s="10">
        <f t="shared" si="1"/>
        <v>0</v>
      </c>
      <c r="Q45" s="11" t="e">
        <f t="shared" si="2"/>
        <v>#DIV/0!</v>
      </c>
    </row>
    <row r="46" spans="1:17" ht="15" customHeight="1" thickBot="1">
      <c r="A46" s="46" t="s">
        <v>45</v>
      </c>
      <c r="B46" s="47">
        <f>SUM(B40:B45)</f>
        <v>9000</v>
      </c>
      <c r="C46" s="48">
        <f>SUM(C40:C45)</f>
        <v>1250</v>
      </c>
      <c r="D46" s="48">
        <f aca="true" t="shared" si="11" ref="D46:N46">SUM(D40:D45)</f>
        <v>0</v>
      </c>
      <c r="E46" s="48">
        <f t="shared" si="11"/>
        <v>0</v>
      </c>
      <c r="F46" s="48">
        <f t="shared" si="11"/>
        <v>0</v>
      </c>
      <c r="G46" s="48">
        <f t="shared" si="11"/>
        <v>0</v>
      </c>
      <c r="H46" s="48">
        <f t="shared" si="11"/>
        <v>0</v>
      </c>
      <c r="I46" s="48">
        <f t="shared" si="11"/>
        <v>0</v>
      </c>
      <c r="J46" s="48">
        <f t="shared" si="11"/>
        <v>0</v>
      </c>
      <c r="K46" s="48">
        <f t="shared" si="11"/>
        <v>0</v>
      </c>
      <c r="L46" s="48">
        <f t="shared" si="11"/>
        <v>0</v>
      </c>
      <c r="M46" s="48">
        <f t="shared" si="11"/>
        <v>0</v>
      </c>
      <c r="N46" s="48">
        <f t="shared" si="11"/>
        <v>0</v>
      </c>
      <c r="O46" s="49">
        <f t="shared" si="0"/>
        <v>1250</v>
      </c>
      <c r="P46" s="49">
        <f t="shared" si="1"/>
        <v>7750</v>
      </c>
      <c r="Q46" s="50">
        <f t="shared" si="2"/>
        <v>0.1388888888888889</v>
      </c>
    </row>
    <row r="47" spans="1:17" ht="15" customHeight="1" thickBot="1">
      <c r="A47" s="77" t="s">
        <v>59</v>
      </c>
      <c r="B47" s="78">
        <f>B9+B15+B25+B33+B38+B46</f>
        <v>45950</v>
      </c>
      <c r="C47" s="79">
        <f aca="true" t="shared" si="12" ref="C47:P47">C9+C15+C25+C33+C38+C46</f>
        <v>3975</v>
      </c>
      <c r="D47" s="79">
        <f t="shared" si="12"/>
        <v>0</v>
      </c>
      <c r="E47" s="79">
        <f t="shared" si="12"/>
        <v>0</v>
      </c>
      <c r="F47" s="79">
        <f t="shared" si="12"/>
        <v>0</v>
      </c>
      <c r="G47" s="79">
        <f t="shared" si="12"/>
        <v>0</v>
      </c>
      <c r="H47" s="79">
        <f t="shared" si="12"/>
        <v>0</v>
      </c>
      <c r="I47" s="79">
        <f t="shared" si="12"/>
        <v>0</v>
      </c>
      <c r="J47" s="79">
        <f t="shared" si="12"/>
        <v>0</v>
      </c>
      <c r="K47" s="79">
        <f t="shared" si="12"/>
        <v>0</v>
      </c>
      <c r="L47" s="79">
        <f t="shared" si="12"/>
        <v>0</v>
      </c>
      <c r="M47" s="79">
        <f t="shared" si="12"/>
        <v>0</v>
      </c>
      <c r="N47" s="79">
        <f t="shared" si="12"/>
        <v>0</v>
      </c>
      <c r="O47" s="79">
        <f t="shared" si="12"/>
        <v>3975</v>
      </c>
      <c r="P47" s="79">
        <f t="shared" si="12"/>
        <v>41975</v>
      </c>
      <c r="Q47" s="80">
        <f t="shared" si="2"/>
        <v>0.08650707290533188</v>
      </c>
    </row>
    <row r="48" spans="1:17" ht="13.5" thickBo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</row>
    <row r="49" spans="1:17" ht="12.75">
      <c r="A49" s="89" t="s">
        <v>55</v>
      </c>
      <c r="B49" s="86">
        <v>72000</v>
      </c>
      <c r="C49" s="85">
        <v>5000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1">
        <f>SUM(C49:N49)</f>
        <v>5000</v>
      </c>
      <c r="P49" s="82">
        <f>B49-O49</f>
        <v>67000</v>
      </c>
      <c r="Q49" s="83">
        <f>O49/B49</f>
        <v>0.06944444444444445</v>
      </c>
    </row>
    <row r="50" spans="1:17" ht="13.5" thickBot="1">
      <c r="A50" s="74" t="s">
        <v>54</v>
      </c>
      <c r="B50" s="75">
        <f>B49-B47</f>
        <v>26050</v>
      </c>
      <c r="C50" s="76">
        <f aca="true" t="shared" si="13" ref="C50:O50">C49-C47</f>
        <v>1025</v>
      </c>
      <c r="D50" s="76">
        <f t="shared" si="13"/>
        <v>0</v>
      </c>
      <c r="E50" s="76">
        <f t="shared" si="13"/>
        <v>0</v>
      </c>
      <c r="F50" s="76">
        <f t="shared" si="13"/>
        <v>0</v>
      </c>
      <c r="G50" s="76">
        <f t="shared" si="13"/>
        <v>0</v>
      </c>
      <c r="H50" s="76">
        <f t="shared" si="13"/>
        <v>0</v>
      </c>
      <c r="I50" s="76">
        <f t="shared" si="13"/>
        <v>0</v>
      </c>
      <c r="J50" s="76">
        <f t="shared" si="13"/>
        <v>0</v>
      </c>
      <c r="K50" s="76">
        <f t="shared" si="13"/>
        <v>0</v>
      </c>
      <c r="L50" s="76">
        <f t="shared" si="13"/>
        <v>0</v>
      </c>
      <c r="M50" s="76">
        <f t="shared" si="13"/>
        <v>0</v>
      </c>
      <c r="N50" s="76">
        <f t="shared" si="13"/>
        <v>0</v>
      </c>
      <c r="O50" s="76">
        <f t="shared" si="13"/>
        <v>1025</v>
      </c>
      <c r="P50" s="72"/>
      <c r="Q50" s="73"/>
    </row>
  </sheetData>
  <printOptions/>
  <pageMargins left="0.5" right="0.5" top="0.75" bottom="0.75" header="0.5" footer="0.5"/>
  <pageSetup orientation="landscape" scale="65" r:id="rId1"/>
  <headerFooter alignWithMargins="0">
    <oddHeader>&amp;C______________________ Water/Sewer&amp;RPage 1 of 2</oddHeader>
    <oddFooter>&amp;L&amp;D&amp;C&amp;F&amp;RPresented to council by __________ on 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1:O45"/>
  <sheetViews>
    <sheetView zoomScale="75" zoomScaleNormal="75" workbookViewId="0" topLeftCell="A10">
      <selection activeCell="A42" sqref="A42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14" width="10.7109375" style="0" customWidth="1"/>
    <col min="15" max="15" width="13.7109375" style="0" customWidth="1"/>
    <col min="16" max="16" width="12.7109375" style="0" customWidth="1"/>
    <col min="17" max="17" width="6.7109375" style="0" customWidth="1"/>
  </cols>
  <sheetData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>
      <c r="B41" s="39"/>
    </row>
    <row r="42" spans="1:14" ht="15" customHeight="1">
      <c r="A42" t="s">
        <v>58</v>
      </c>
      <c r="B42" s="64"/>
      <c r="C42" s="51" t="s">
        <v>24</v>
      </c>
      <c r="D42" s="52"/>
      <c r="E42" s="53"/>
      <c r="F42" s="54" t="s">
        <v>25</v>
      </c>
      <c r="G42" s="55"/>
      <c r="H42" s="56"/>
      <c r="I42" s="57" t="s">
        <v>26</v>
      </c>
      <c r="J42" s="58"/>
      <c r="K42" s="59"/>
      <c r="L42" s="60" t="s">
        <v>27</v>
      </c>
      <c r="M42" s="61"/>
      <c r="N42" s="62"/>
    </row>
    <row r="43" spans="1:15" ht="15" customHeight="1">
      <c r="A43" t="s">
        <v>60</v>
      </c>
      <c r="B43" s="64"/>
      <c r="C43" s="1" t="str">
        <f>Chart!C2</f>
        <v>July</v>
      </c>
      <c r="D43" s="1" t="str">
        <f>Chart!D2</f>
        <v>August</v>
      </c>
      <c r="E43" s="1" t="str">
        <f>Chart!E2</f>
        <v>September</v>
      </c>
      <c r="F43" s="2" t="str">
        <f>Chart!F2</f>
        <v>October</v>
      </c>
      <c r="G43" s="2" t="str">
        <f>Chart!G2</f>
        <v>November</v>
      </c>
      <c r="H43" s="2" t="str">
        <f>Chart!H2</f>
        <v>December</v>
      </c>
      <c r="I43" s="3" t="str">
        <f>Chart!I2</f>
        <v>January</v>
      </c>
      <c r="J43" s="3" t="str">
        <f>Chart!J2</f>
        <v>February</v>
      </c>
      <c r="K43" s="3" t="str">
        <f>Chart!K2</f>
        <v>March</v>
      </c>
      <c r="L43" s="4" t="str">
        <f>Chart!L2</f>
        <v>April</v>
      </c>
      <c r="M43" s="4" t="str">
        <f>Chart!M2</f>
        <v>May</v>
      </c>
      <c r="N43" s="4" t="str">
        <f>Chart!N2</f>
        <v>June</v>
      </c>
      <c r="O43" s="67" t="s">
        <v>56</v>
      </c>
    </row>
    <row r="44" spans="1:15" ht="15" customHeight="1">
      <c r="A44" t="s">
        <v>61</v>
      </c>
      <c r="B44" s="65" t="s">
        <v>55</v>
      </c>
      <c r="C44" s="63">
        <f>Chart!C49</f>
        <v>5000</v>
      </c>
      <c r="D44" s="63">
        <f>Chart!D49</f>
        <v>0</v>
      </c>
      <c r="E44" s="63">
        <f>Chart!E49</f>
        <v>0</v>
      </c>
      <c r="F44" s="63">
        <f>Chart!F49</f>
        <v>0</v>
      </c>
      <c r="G44" s="63">
        <f>Chart!G49</f>
        <v>0</v>
      </c>
      <c r="H44" s="63">
        <f>Chart!H49</f>
        <v>0</v>
      </c>
      <c r="I44" s="63">
        <f>Chart!I49</f>
        <v>0</v>
      </c>
      <c r="J44" s="63">
        <f>Chart!J49</f>
        <v>0</v>
      </c>
      <c r="K44" s="63">
        <f>Chart!K49</f>
        <v>0</v>
      </c>
      <c r="L44" s="63">
        <f>Chart!L49</f>
        <v>0</v>
      </c>
      <c r="M44" s="63">
        <f>Chart!M49</f>
        <v>0</v>
      </c>
      <c r="N44" s="63">
        <f>Chart!N49</f>
        <v>0</v>
      </c>
      <c r="O44" s="91">
        <f>Chart!O49</f>
        <v>5000</v>
      </c>
    </row>
    <row r="45" spans="2:15" ht="15" customHeight="1">
      <c r="B45" s="40" t="s">
        <v>23</v>
      </c>
      <c r="C45" s="66">
        <f>Chart!C47</f>
        <v>3975</v>
      </c>
      <c r="D45" s="66">
        <f>Chart!D47</f>
        <v>0</v>
      </c>
      <c r="E45" s="66">
        <f>Chart!E47</f>
        <v>0</v>
      </c>
      <c r="F45" s="66">
        <f>Chart!F47</f>
        <v>0</v>
      </c>
      <c r="G45" s="66">
        <f>Chart!G47</f>
        <v>0</v>
      </c>
      <c r="H45" s="66">
        <f>Chart!H47</f>
        <v>0</v>
      </c>
      <c r="I45" s="66">
        <f>Chart!I47</f>
        <v>0</v>
      </c>
      <c r="J45" s="66">
        <f>Chart!J47</f>
        <v>0</v>
      </c>
      <c r="K45" s="66">
        <f>Chart!K47</f>
        <v>0</v>
      </c>
      <c r="L45" s="66">
        <f>Chart!L47</f>
        <v>0</v>
      </c>
      <c r="M45" s="66">
        <f>Chart!M47</f>
        <v>0</v>
      </c>
      <c r="N45" s="66">
        <f>Chart!N47</f>
        <v>0</v>
      </c>
      <c r="O45" s="92">
        <f>Chart!O47</f>
        <v>3975</v>
      </c>
    </row>
    <row r="46" ht="15" customHeight="1"/>
    <row r="47" ht="15" customHeight="1"/>
    <row r="48" ht="15" customHeight="1"/>
    <row r="49" ht="15" customHeight="1"/>
  </sheetData>
  <printOptions/>
  <pageMargins left="1.07" right="0.5" top="1" bottom="1" header="0.5" footer="0.5"/>
  <pageSetup orientation="landscape" scale="75" r:id="rId2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State of Alaska</cp:lastModifiedBy>
  <cp:lastPrinted>2008-12-02T23:20:10Z</cp:lastPrinted>
  <dcterms:created xsi:type="dcterms:W3CDTF">1996-10-14T23:33:28Z</dcterms:created>
  <dcterms:modified xsi:type="dcterms:W3CDTF">2009-03-27T17:20:27Z</dcterms:modified>
  <cp:category/>
  <cp:version/>
  <cp:contentType/>
  <cp:contentStatus/>
</cp:coreProperties>
</file>