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908"/>
  <workbookPr/>
  <mc:AlternateContent xmlns:mc="http://schemas.openxmlformats.org/markup-compatibility/2006">
    <mc:Choice Requires="x15">
      <x15ac:absPath xmlns:x15ac="http://schemas.microsoft.com/office/spreadsheetml/2010/11/ac" url="/Users/tunseth/Desktop/"/>
    </mc:Choice>
  </mc:AlternateContent>
  <bookViews>
    <workbookView xWindow="0" yWindow="500" windowWidth="27320" windowHeight="13720" activeTab="1"/>
  </bookViews>
  <sheets>
    <sheet name="Cover" sheetId="1" r:id="rId1"/>
    <sheet name="Summary Tables" sheetId="2" r:id="rId2"/>
    <sheet name="Backup" sheetId="5" state="hidden" r:id="rId3"/>
  </sheet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5" l="1"/>
  <c r="D1" i="5"/>
  <c r="E1" i="5"/>
  <c r="F1" i="5"/>
  <c r="G1" i="5"/>
  <c r="H1" i="5"/>
  <c r="I1" i="5"/>
  <c r="J1" i="5"/>
  <c r="K1" i="5"/>
  <c r="L1" i="5"/>
  <c r="M1" i="5"/>
  <c r="N1" i="5"/>
  <c r="O1" i="5"/>
  <c r="P1" i="5"/>
  <c r="Q1" i="5"/>
  <c r="R1" i="5"/>
  <c r="S1" i="5"/>
  <c r="T1" i="5"/>
  <c r="U1" i="5"/>
  <c r="V1" i="5"/>
  <c r="W1" i="5"/>
  <c r="X1" i="5"/>
  <c r="Y1" i="5"/>
  <c r="Z1" i="5"/>
  <c r="AA1" i="5"/>
  <c r="AB1" i="5"/>
  <c r="AC1" i="5"/>
  <c r="AD1" i="5"/>
  <c r="AE1" i="5"/>
  <c r="AF1" i="5"/>
  <c r="AG1" i="5"/>
  <c r="AH1" i="5"/>
  <c r="AI1" i="5"/>
  <c r="AJ1" i="5"/>
  <c r="AK1" i="5"/>
  <c r="AL1" i="5"/>
  <c r="AM1" i="5"/>
  <c r="AN1" i="5"/>
  <c r="AO1" i="5"/>
  <c r="AP1" i="5"/>
  <c r="AQ1" i="5"/>
  <c r="AR1" i="5"/>
  <c r="AS1" i="5"/>
  <c r="AT1" i="5"/>
  <c r="AU1" i="5"/>
  <c r="AV1" i="5"/>
  <c r="AW1" i="5"/>
  <c r="AX1" i="5"/>
  <c r="AY1" i="5"/>
  <c r="AZ1" i="5"/>
  <c r="BA1" i="5"/>
  <c r="BB1" i="5"/>
  <c r="BC1" i="5"/>
  <c r="BD1" i="5"/>
  <c r="BE1" i="5"/>
  <c r="BF1" i="5"/>
  <c r="BG1" i="5"/>
  <c r="BH1" i="5"/>
  <c r="BI1" i="5"/>
  <c r="BJ1" i="5"/>
  <c r="BK1" i="5"/>
  <c r="BL1" i="5"/>
  <c r="BM1" i="5"/>
  <c r="BN1" i="5"/>
  <c r="BO1" i="5"/>
  <c r="BP1" i="5"/>
  <c r="BQ1" i="5"/>
  <c r="BR1" i="5"/>
  <c r="BS1" i="5"/>
  <c r="BT1" i="5"/>
  <c r="BU1" i="5"/>
  <c r="C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K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AZ2" i="5"/>
  <c r="BA2" i="5"/>
  <c r="BB2" i="5"/>
  <c r="BC2" i="5"/>
  <c r="BD2" i="5"/>
  <c r="BE2" i="5"/>
  <c r="BF2" i="5"/>
  <c r="BG2" i="5"/>
  <c r="BH2" i="5"/>
  <c r="BI2" i="5"/>
  <c r="BJ2" i="5"/>
  <c r="BK2" i="5"/>
  <c r="BL2" i="5"/>
  <c r="BM2" i="5"/>
  <c r="BN2" i="5"/>
  <c r="BO2" i="5"/>
  <c r="BP2" i="5"/>
  <c r="BQ2" i="5"/>
  <c r="BR2" i="5"/>
  <c r="BS2" i="5"/>
  <c r="BT2" i="5"/>
  <c r="BU2" i="5"/>
  <c r="M15" i="2"/>
  <c r="L15" i="2"/>
  <c r="K15" i="2"/>
  <c r="J15" i="2"/>
  <c r="I15" i="2"/>
  <c r="H15" i="2"/>
  <c r="G15" i="2"/>
  <c r="F15" i="2"/>
  <c r="E15" i="2"/>
  <c r="D15" i="2"/>
  <c r="M14" i="2"/>
  <c r="L14" i="2"/>
  <c r="K14" i="2"/>
  <c r="J14" i="2"/>
  <c r="I14" i="2"/>
  <c r="H14" i="2"/>
  <c r="G14" i="2"/>
  <c r="F14" i="2"/>
  <c r="E14" i="2"/>
  <c r="D14" i="2"/>
  <c r="M13" i="2"/>
  <c r="L13" i="2"/>
  <c r="K13" i="2"/>
  <c r="J13" i="2"/>
  <c r="I13" i="2"/>
  <c r="H13" i="2"/>
  <c r="G13" i="2"/>
  <c r="F13" i="2"/>
  <c r="E13" i="2"/>
  <c r="D13" i="2"/>
  <c r="C15" i="2"/>
  <c r="C14" i="2"/>
  <c r="C13" i="2"/>
  <c r="C41" i="2"/>
  <c r="I7" i="2"/>
  <c r="I8" i="2"/>
  <c r="I9" i="2"/>
  <c r="L9" i="2"/>
  <c r="L7" i="2"/>
  <c r="L8" i="2"/>
  <c r="F8" i="2"/>
  <c r="F7" i="2"/>
  <c r="F9" i="2"/>
  <c r="C9" i="2"/>
  <c r="C8" i="2"/>
  <c r="C7" i="2"/>
  <c r="K9" i="2"/>
  <c r="K7" i="2"/>
  <c r="K8" i="2"/>
  <c r="J7" i="2"/>
  <c r="J8" i="2"/>
  <c r="J9" i="2"/>
  <c r="H7" i="2"/>
  <c r="H8" i="2"/>
  <c r="H9" i="2"/>
  <c r="M8" i="2"/>
  <c r="M9" i="2"/>
  <c r="M7" i="2"/>
  <c r="E8" i="2"/>
  <c r="E9" i="2"/>
  <c r="E7" i="2"/>
  <c r="D9" i="2"/>
  <c r="D8" i="2"/>
  <c r="D7" i="2"/>
  <c r="G7" i="2"/>
  <c r="G8" i="2"/>
  <c r="G9" i="2"/>
  <c r="M41" i="2"/>
  <c r="E41" i="2"/>
  <c r="D41" i="2"/>
  <c r="F41" i="2"/>
  <c r="K41" i="2"/>
  <c r="G41" i="2"/>
  <c r="L41" i="2"/>
  <c r="I41" i="2"/>
  <c r="H41" i="2"/>
  <c r="J41" i="2"/>
</calcChain>
</file>

<file path=xl/sharedStrings.xml><?xml version="1.0" encoding="utf-8"?>
<sst xmlns="http://schemas.openxmlformats.org/spreadsheetml/2006/main" count="86" uniqueCount="57">
  <si>
    <t>25% of Current Revenue</t>
  </si>
  <si>
    <t>50% of Current Revenue</t>
  </si>
  <si>
    <t>75% of Current Revenue</t>
  </si>
  <si>
    <t>Bud and Flower</t>
  </si>
  <si>
    <t>Trim</t>
  </si>
  <si>
    <t>Immature/Seedy/Failed</t>
  </si>
  <si>
    <t>Total</t>
  </si>
  <si>
    <t>Equivalent Tax rate implied by Retail Sales Tax Base Estimate</t>
  </si>
  <si>
    <t>12 Months rolling avg</t>
  </si>
  <si>
    <t>Title:</t>
  </si>
  <si>
    <t>Preparer:</t>
  </si>
  <si>
    <t>Date:</t>
  </si>
  <si>
    <t>Purpose:</t>
  </si>
  <si>
    <t>Data Source:</t>
  </si>
  <si>
    <t>Key Assumptions:</t>
  </si>
  <si>
    <t>History:</t>
  </si>
  <si>
    <t>This is the first version of this analysis.</t>
  </si>
  <si>
    <t xml:space="preserve">Disclaimer: </t>
  </si>
  <si>
    <t xml:space="preserve">The Department of Revenue is in the process of reviewing and updating the data on which this analysis is based. As a result, future analysis could have different results.
</t>
  </si>
  <si>
    <t xml:space="preserve">Numbers may not add exactly due to rounding. </t>
  </si>
  <si>
    <t>Provide an analysis of the impact of different tax regimes on marijuana revenue collections.</t>
  </si>
  <si>
    <t>FY 2023</t>
  </si>
  <si>
    <t>FY 2024</t>
  </si>
  <si>
    <t>FY 2025</t>
  </si>
  <si>
    <t>FY 2026</t>
  </si>
  <si>
    <t>FY 2027</t>
  </si>
  <si>
    <t>FY 2028</t>
  </si>
  <si>
    <t>FY 2029</t>
  </si>
  <si>
    <t>FY 2030</t>
  </si>
  <si>
    <t>FY 2031</t>
  </si>
  <si>
    <t>FY 2032</t>
  </si>
  <si>
    <t>FY 2033</t>
  </si>
  <si>
    <t>Tax Category</t>
  </si>
  <si>
    <t>Gabriel Cohen, Economist, Economic Research Group</t>
  </si>
  <si>
    <t>Assumes that data from July 1 through June 30 of the following year are inclusive of tax collection activity for that fiscal year.</t>
  </si>
  <si>
    <t>Notes:</t>
  </si>
  <si>
    <t>Alternative Tax: $10 per Ounce Flat Tax ($ Millions)</t>
  </si>
  <si>
    <t>Fall 2022 Forecast Tax Revenue ($ Millions)</t>
  </si>
  <si>
    <t>Official Forecast</t>
  </si>
  <si>
    <t>DRAFT Marijuana Tax Forecast and Potential Changes per Fall 2022 Forecast</t>
  </si>
  <si>
    <t>Department of Revenue Data used in this analysis a consistent with that used in the Fall 2022 Revenue Sources Book.</t>
  </si>
  <si>
    <t>This analysis excludes data prior to September 2017 due to volatility and reduced sample size associated with early data reporting for the marijuana industry.</t>
  </si>
  <si>
    <t>The alternative tax option would also include a $1 tax on clones. This would have a yearly impact of less that $10,000 and is not included in the forecasted revenue for the tax option.</t>
  </si>
  <si>
    <t xml:space="preserve">Tax Yield Table </t>
  </si>
  <si>
    <t>The effective retail tax rate is calculated by comparing tax return data to retail sales data from AMCO.</t>
  </si>
  <si>
    <t>Assumes that Tax Revenue Management System data accurately reflects taxable ounces sold within each period.</t>
  </si>
  <si>
    <t>Retail sales data for this analysis was provided by the Department of Health on December 21, 2022</t>
  </si>
  <si>
    <t>The alternative tax option would also include a $1 tax on clones. This would have a yearly impact of less that $10,000 and is not included in the forecasted revenue for the Alternative Tax Option.</t>
  </si>
  <si>
    <t xml:space="preserve">Alaska Alcohol and Marijuana Control Office (AMCO), Fall 2022 Forecast, Alaska Tax Revenue Management System. </t>
  </si>
  <si>
    <t>Estimated Effective Retail Tax Rate</t>
  </si>
  <si>
    <t>The tax yield table reflects revenue under the current statutes and regulations at different percentage yields based on current forecast.</t>
  </si>
  <si>
    <t>Assumes consumption per Fall 2022 forecast with stable effective retail tax rate and no changes in behavior due to changes in tax structure.</t>
  </si>
  <si>
    <t>Assumes an effective retail tax rate of 12% continues for the forecast period.  This is based on the 12-month rolling average of the effective tax rate, rounded to the nearest whole percent, for the period ending July 2022.</t>
  </si>
  <si>
    <t>Assumes consumption per Fall 2022 forecast which uses a logarithmic formula based on historical and predicted data.  Assumes stable effective retail tax rate and no changes in behavior due to changes in tax structure.</t>
  </si>
  <si>
    <t>The effective retail tax rates varied depending on the timing of the calculation.  The rate typically fell between 11% and 16% (see red dashed lines) on a monthly basis.  Approximately 85% of values fell within this range.  This analysis employed a 12-month rolling average to account for monthly volatility.</t>
  </si>
  <si>
    <t>Prepared by Economic Research Group, January 5, 2023</t>
  </si>
  <si>
    <t>January 5,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</si>
</sst>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0.0%"/>
    <numFmt numFmtId="165" formatCode="mmm\ yy"/>
    <numFmt numFmtId="166" formatCode="[$-409]mmmm\ d\,\ yyyy;@"/>
    <numFmt numFmtId="167" formatCode="_(&quot;$&quot;* #,##0.0_);_(&quot;$&quot;* \(#,##0.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.5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6" fillId="0" borderId="0"/>
  </cellStyleXfs>
  <cellXfs count="67">
    <xf numFmtId="0" fontId="0" fillId="0" borderId="0" xfId="0"/>
    <xf numFmtId="0" fontId="0" fillId="0" borderId="4" xfId="0" applyBorder="1"/>
    <xf numFmtId="165" fontId="2" fillId="0" borderId="0" xfId="0" applyNumberFormat="1" applyFont="1"/>
    <xf numFmtId="165" fontId="0" fillId="0" borderId="0" xfId="0" applyNumberFormat="1"/>
    <xf numFmtId="0" fontId="4" fillId="0" borderId="3" xfId="0" applyFont="1" applyBorder="1" applyAlignment="1">
      <alignment horizontal="right"/>
    </xf>
    <xf numFmtId="0" fontId="0" fillId="0" borderId="0" xfId="0" applyAlignment="1">
      <alignment horizontal="right"/>
    </xf>
    <xf numFmtId="10" fontId="0" fillId="0" borderId="0" xfId="2" applyNumberFormat="1" applyFont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10" fontId="2" fillId="2" borderId="0" xfId="0" applyNumberFormat="1" applyFont="1" applyFill="1"/>
    <xf numFmtId="165" fontId="0" fillId="0" borderId="4" xfId="0" applyNumberFormat="1" applyBorder="1"/>
    <xf numFmtId="10" fontId="0" fillId="0" borderId="4" xfId="2" applyNumberFormat="1" applyFont="1" applyBorder="1"/>
    <xf numFmtId="10" fontId="2" fillId="2" borderId="4" xfId="0" applyNumberFormat="1" applyFont="1" applyFill="1" applyBorder="1"/>
    <xf numFmtId="10" fontId="0" fillId="0" borderId="4" xfId="0" applyNumberFormat="1" applyBorder="1"/>
    <xf numFmtId="0" fontId="3" fillId="0" borderId="0" xfId="5" applyFont="1"/>
    <xf numFmtId="0" fontId="8" fillId="0" borderId="0" xfId="0" applyFont="1" applyAlignment="1">
      <alignment horizontal="left" vertical="top"/>
    </xf>
    <xf numFmtId="0" fontId="9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5" fillId="0" borderId="0" xfId="3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3" fillId="0" borderId="0" xfId="4" applyFont="1" applyAlignment="1">
      <alignment horizontal="left" vertical="center" wrapText="1"/>
    </xf>
    <xf numFmtId="10" fontId="0" fillId="0" borderId="0" xfId="0" applyNumberFormat="1"/>
    <xf numFmtId="166" fontId="0" fillId="0" borderId="0" xfId="0" applyNumberFormat="1" applyAlignment="1">
      <alignment horizontal="left" vertical="top"/>
    </xf>
    <xf numFmtId="0" fontId="0" fillId="3" borderId="13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4" borderId="1" xfId="2" applyNumberFormat="1" applyFont="1" applyFill="1" applyBorder="1" applyAlignment="1">
      <alignment horizontal="center"/>
    </xf>
    <xf numFmtId="0" fontId="0" fillId="4" borderId="16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164" fontId="0" fillId="4" borderId="17" xfId="2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left"/>
    </xf>
    <xf numFmtId="0" fontId="10" fillId="0" borderId="0" xfId="0" applyFont="1" applyAlignment="1">
      <alignment horizontal="left" vertical="top"/>
    </xf>
    <xf numFmtId="0" fontId="2" fillId="3" borderId="5" xfId="0" applyFont="1" applyFill="1" applyBorder="1" applyAlignment="1">
      <alignment horizontal="left"/>
    </xf>
    <xf numFmtId="167" fontId="2" fillId="0" borderId="2" xfId="1" applyNumberFormat="1" applyFont="1" applyBorder="1"/>
    <xf numFmtId="167" fontId="2" fillId="0" borderId="8" xfId="1" applyNumberFormat="1" applyFont="1" applyBorder="1"/>
    <xf numFmtId="167" fontId="0" fillId="0" borderId="2" xfId="1" applyNumberFormat="1" applyFont="1" applyBorder="1"/>
    <xf numFmtId="167" fontId="0" fillId="0" borderId="8" xfId="1" applyNumberFormat="1" applyFont="1" applyBorder="1"/>
    <xf numFmtId="167" fontId="0" fillId="0" borderId="9" xfId="1" applyNumberFormat="1" applyFont="1" applyBorder="1"/>
    <xf numFmtId="167" fontId="0" fillId="0" borderId="10" xfId="1" applyNumberFormat="1" applyFont="1" applyBorder="1"/>
    <xf numFmtId="0" fontId="2" fillId="0" borderId="0" xfId="0" applyFont="1" applyAlignment="1">
      <alignment horizontal="center" vertic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15" fontId="0" fillId="0" borderId="0" xfId="0" quotePrefix="1" applyNumberFormat="1" applyAlignment="1">
      <alignment horizontal="left" vertical="top"/>
    </xf>
    <xf numFmtId="9" fontId="2" fillId="0" borderId="0" xfId="2" applyFont="1" applyBorder="1"/>
    <xf numFmtId="9" fontId="2" fillId="0" borderId="2" xfId="2" applyFont="1" applyBorder="1" applyAlignment="1">
      <alignment horizontal="center"/>
    </xf>
    <xf numFmtId="9" fontId="2" fillId="0" borderId="8" xfId="2" applyFont="1" applyBorder="1" applyAlignment="1">
      <alignment horizontal="center"/>
    </xf>
    <xf numFmtId="9" fontId="0" fillId="0" borderId="2" xfId="2" applyFont="1" applyBorder="1" applyAlignment="1">
      <alignment horizontal="center"/>
    </xf>
    <xf numFmtId="9" fontId="0" fillId="0" borderId="8" xfId="2" applyFont="1" applyBorder="1" applyAlignment="1">
      <alignment horizontal="center"/>
    </xf>
    <xf numFmtId="9" fontId="0" fillId="0" borderId="9" xfId="2" applyFont="1" applyBorder="1" applyAlignment="1">
      <alignment horizontal="center"/>
    </xf>
    <xf numFmtId="9" fontId="0" fillId="0" borderId="10" xfId="2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167" fontId="2" fillId="0" borderId="9" xfId="1" applyNumberFormat="1" applyFont="1" applyBorder="1"/>
    <xf numFmtId="167" fontId="2" fillId="0" borderId="10" xfId="1" applyNumberFormat="1" applyFont="1" applyBorder="1"/>
    <xf numFmtId="0" fontId="0" fillId="5" borderId="2" xfId="0" applyFill="1" applyBorder="1"/>
    <xf numFmtId="0" fontId="2" fillId="5" borderId="21" xfId="0" applyFont="1" applyFill="1" applyBorder="1"/>
    <xf numFmtId="165" fontId="2" fillId="0" borderId="0" xfId="0" applyNumberFormat="1" applyFont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4" applyFont="1" applyAlignment="1">
      <alignment horizontal="left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</cellXfs>
  <cellStyles count="6">
    <cellStyle name="Currency" xfId="1" builtinId="4"/>
    <cellStyle name="Hyperlink" xfId="3" builtinId="8"/>
    <cellStyle name="Normal" xfId="0" builtinId="0"/>
    <cellStyle name="Normal 3" xfId="4"/>
    <cellStyle name="Normal 4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8" Type="http://schemas.microsoft.com/office/2017/10/relationships/person" Target="persons/perso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Historical </a:t>
            </a:r>
            <a:r>
              <a:rPr lang="en-US" sz="1600" baseline="0"/>
              <a:t>Effective Retail Tax Rate</a:t>
            </a:r>
            <a:endParaRPr lang="en-U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094925634296"/>
          <c:y val="0.141676247301714"/>
          <c:w val="0.834959755030621"/>
          <c:h val="0.762452499786973"/>
        </c:manualLayout>
      </c:layout>
      <c:lineChart>
        <c:grouping val="standard"/>
        <c:varyColors val="0"/>
        <c:ser>
          <c:idx val="0"/>
          <c:order val="0"/>
          <c:tx>
            <c:v>12- Month Rolling Average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Backup!$M$2:$BS$2</c:f>
              <c:numCache>
                <c:formatCode>mmm\ yy</c:formatCode>
                <c:ptCount val="59"/>
                <c:pt idx="0">
                  <c:v>42979.0</c:v>
                </c:pt>
                <c:pt idx="1">
                  <c:v>43009.0</c:v>
                </c:pt>
                <c:pt idx="2">
                  <c:v>43040.0</c:v>
                </c:pt>
                <c:pt idx="3">
                  <c:v>43070.0</c:v>
                </c:pt>
                <c:pt idx="4">
                  <c:v>43101.0</c:v>
                </c:pt>
                <c:pt idx="5">
                  <c:v>43132.0</c:v>
                </c:pt>
                <c:pt idx="6">
                  <c:v>43160.0</c:v>
                </c:pt>
                <c:pt idx="7">
                  <c:v>43191.0</c:v>
                </c:pt>
                <c:pt idx="8">
                  <c:v>43221.0</c:v>
                </c:pt>
                <c:pt idx="9">
                  <c:v>43252.0</c:v>
                </c:pt>
                <c:pt idx="10">
                  <c:v>43282.0</c:v>
                </c:pt>
                <c:pt idx="11">
                  <c:v>43313.0</c:v>
                </c:pt>
                <c:pt idx="12">
                  <c:v>43344.0</c:v>
                </c:pt>
                <c:pt idx="13">
                  <c:v>43374.0</c:v>
                </c:pt>
                <c:pt idx="14">
                  <c:v>43405.0</c:v>
                </c:pt>
                <c:pt idx="15">
                  <c:v>43435.0</c:v>
                </c:pt>
                <c:pt idx="16">
                  <c:v>43466.0</c:v>
                </c:pt>
                <c:pt idx="17">
                  <c:v>43497.0</c:v>
                </c:pt>
                <c:pt idx="18">
                  <c:v>43525.0</c:v>
                </c:pt>
                <c:pt idx="19">
                  <c:v>43556.0</c:v>
                </c:pt>
                <c:pt idx="20">
                  <c:v>43586.0</c:v>
                </c:pt>
                <c:pt idx="21">
                  <c:v>43617.0</c:v>
                </c:pt>
                <c:pt idx="22">
                  <c:v>43647.0</c:v>
                </c:pt>
                <c:pt idx="23">
                  <c:v>43678.0</c:v>
                </c:pt>
                <c:pt idx="24">
                  <c:v>43709.0</c:v>
                </c:pt>
                <c:pt idx="25">
                  <c:v>43739.0</c:v>
                </c:pt>
                <c:pt idx="26">
                  <c:v>43770.0</c:v>
                </c:pt>
                <c:pt idx="27">
                  <c:v>43800.0</c:v>
                </c:pt>
                <c:pt idx="28">
                  <c:v>43831.0</c:v>
                </c:pt>
                <c:pt idx="29">
                  <c:v>43862.0</c:v>
                </c:pt>
                <c:pt idx="30">
                  <c:v>43891.0</c:v>
                </c:pt>
                <c:pt idx="31">
                  <c:v>43922.0</c:v>
                </c:pt>
                <c:pt idx="32">
                  <c:v>43952.0</c:v>
                </c:pt>
                <c:pt idx="33">
                  <c:v>43983.0</c:v>
                </c:pt>
                <c:pt idx="34">
                  <c:v>44013.0</c:v>
                </c:pt>
                <c:pt idx="35">
                  <c:v>44044.0</c:v>
                </c:pt>
                <c:pt idx="36">
                  <c:v>44075.0</c:v>
                </c:pt>
                <c:pt idx="37">
                  <c:v>44105.0</c:v>
                </c:pt>
                <c:pt idx="38">
                  <c:v>44136.0</c:v>
                </c:pt>
                <c:pt idx="39">
                  <c:v>44166.0</c:v>
                </c:pt>
                <c:pt idx="40">
                  <c:v>44197.0</c:v>
                </c:pt>
                <c:pt idx="41">
                  <c:v>44228.0</c:v>
                </c:pt>
                <c:pt idx="42">
                  <c:v>44256.0</c:v>
                </c:pt>
                <c:pt idx="43">
                  <c:v>44287.0</c:v>
                </c:pt>
                <c:pt idx="44">
                  <c:v>44317.0</c:v>
                </c:pt>
                <c:pt idx="45">
                  <c:v>44348.0</c:v>
                </c:pt>
                <c:pt idx="46">
                  <c:v>44378.0</c:v>
                </c:pt>
                <c:pt idx="47">
                  <c:v>44409.0</c:v>
                </c:pt>
                <c:pt idx="48">
                  <c:v>44440.0</c:v>
                </c:pt>
                <c:pt idx="49">
                  <c:v>44470.0</c:v>
                </c:pt>
                <c:pt idx="50">
                  <c:v>44501.0</c:v>
                </c:pt>
                <c:pt idx="51">
                  <c:v>44531.0</c:v>
                </c:pt>
                <c:pt idx="52">
                  <c:v>44562.0</c:v>
                </c:pt>
                <c:pt idx="53">
                  <c:v>44593.0</c:v>
                </c:pt>
                <c:pt idx="54">
                  <c:v>44621.0</c:v>
                </c:pt>
                <c:pt idx="55">
                  <c:v>44652.0</c:v>
                </c:pt>
                <c:pt idx="56">
                  <c:v>44682.0</c:v>
                </c:pt>
                <c:pt idx="57">
                  <c:v>44713.0</c:v>
                </c:pt>
                <c:pt idx="58">
                  <c:v>44743.0</c:v>
                </c:pt>
              </c:numCache>
            </c:numRef>
          </c:cat>
          <c:val>
            <c:numRef>
              <c:f>Backup!$M$5:$BS$5</c:f>
              <c:numCache>
                <c:formatCode>0.00%</c:formatCode>
                <c:ptCount val="59"/>
                <c:pt idx="11">
                  <c:v>0.128953563710566</c:v>
                </c:pt>
                <c:pt idx="12">
                  <c:v>0.131164036933761</c:v>
                </c:pt>
                <c:pt idx="13">
                  <c:v>0.132477119072553</c:v>
                </c:pt>
                <c:pt idx="14">
                  <c:v>0.13301390595614</c:v>
                </c:pt>
                <c:pt idx="15">
                  <c:v>0.13565336787797</c:v>
                </c:pt>
                <c:pt idx="16">
                  <c:v>0.137790378047342</c:v>
                </c:pt>
                <c:pt idx="17">
                  <c:v>0.141804640981133</c:v>
                </c:pt>
                <c:pt idx="18">
                  <c:v>0.142871090849921</c:v>
                </c:pt>
                <c:pt idx="19">
                  <c:v>0.144672920671594</c:v>
                </c:pt>
                <c:pt idx="20">
                  <c:v>0.145328915415805</c:v>
                </c:pt>
                <c:pt idx="21">
                  <c:v>0.146400670830027</c:v>
                </c:pt>
                <c:pt idx="22">
                  <c:v>0.146949657364704</c:v>
                </c:pt>
                <c:pt idx="23">
                  <c:v>0.147234445363978</c:v>
                </c:pt>
                <c:pt idx="24">
                  <c:v>0.148046235792143</c:v>
                </c:pt>
                <c:pt idx="25">
                  <c:v>0.147474220379877</c:v>
                </c:pt>
                <c:pt idx="26">
                  <c:v>0.147734978837683</c:v>
                </c:pt>
                <c:pt idx="27">
                  <c:v>0.147967815876869</c:v>
                </c:pt>
                <c:pt idx="28">
                  <c:v>0.147760760716028</c:v>
                </c:pt>
                <c:pt idx="29">
                  <c:v>0.145674216373944</c:v>
                </c:pt>
                <c:pt idx="30">
                  <c:v>0.144480300206305</c:v>
                </c:pt>
                <c:pt idx="31">
                  <c:v>0.143162824810155</c:v>
                </c:pt>
                <c:pt idx="32">
                  <c:v>0.143047353027735</c:v>
                </c:pt>
                <c:pt idx="33">
                  <c:v>0.142760660522729</c:v>
                </c:pt>
                <c:pt idx="34">
                  <c:v>0.14147060512915</c:v>
                </c:pt>
                <c:pt idx="35">
                  <c:v>0.140704211407981</c:v>
                </c:pt>
                <c:pt idx="36">
                  <c:v>0.139347472852701</c:v>
                </c:pt>
                <c:pt idx="37">
                  <c:v>0.139809008920589</c:v>
                </c:pt>
                <c:pt idx="38">
                  <c:v>0.138481324850274</c:v>
                </c:pt>
                <c:pt idx="39">
                  <c:v>0.137115368927399</c:v>
                </c:pt>
                <c:pt idx="40">
                  <c:v>0.135128614339522</c:v>
                </c:pt>
                <c:pt idx="41">
                  <c:v>0.134704650387123</c:v>
                </c:pt>
                <c:pt idx="42">
                  <c:v>0.133881712326071</c:v>
                </c:pt>
                <c:pt idx="43">
                  <c:v>0.133310823155999</c:v>
                </c:pt>
                <c:pt idx="44">
                  <c:v>0.131991108217946</c:v>
                </c:pt>
                <c:pt idx="45">
                  <c:v>0.129646036879006</c:v>
                </c:pt>
                <c:pt idx="46">
                  <c:v>0.129147892747774</c:v>
                </c:pt>
                <c:pt idx="47">
                  <c:v>0.128467837771477</c:v>
                </c:pt>
                <c:pt idx="48">
                  <c:v>0.12818253486759</c:v>
                </c:pt>
                <c:pt idx="49">
                  <c:v>0.125165829063995</c:v>
                </c:pt>
                <c:pt idx="50">
                  <c:v>0.124929627076171</c:v>
                </c:pt>
                <c:pt idx="51">
                  <c:v>0.123770615387622</c:v>
                </c:pt>
                <c:pt idx="52">
                  <c:v>0.122268031816849</c:v>
                </c:pt>
                <c:pt idx="53">
                  <c:v>0.120711790207563</c:v>
                </c:pt>
                <c:pt idx="54">
                  <c:v>0.120950325364306</c:v>
                </c:pt>
                <c:pt idx="55">
                  <c:v>0.12001694939216</c:v>
                </c:pt>
                <c:pt idx="56">
                  <c:v>0.118899508811702</c:v>
                </c:pt>
                <c:pt idx="57">
                  <c:v>0.118422051842919</c:v>
                </c:pt>
                <c:pt idx="58">
                  <c:v>0.117623818199266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4-46DB-B974-D358FF44F780}"/>
            </c:ext>
          </c:extLst>
        </c:ser>
        <c:ser>
          <c:idx val="1"/>
          <c:order val="1"/>
          <c:tx>
            <c:v>Monthly Effective Tax Rate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Backup!$M$2:$BS$2</c:f>
              <c:numCache>
                <c:formatCode>mmm\ yy</c:formatCode>
                <c:ptCount val="59"/>
                <c:pt idx="0">
                  <c:v>42979.0</c:v>
                </c:pt>
                <c:pt idx="1">
                  <c:v>43009.0</c:v>
                </c:pt>
                <c:pt idx="2">
                  <c:v>43040.0</c:v>
                </c:pt>
                <c:pt idx="3">
                  <c:v>43070.0</c:v>
                </c:pt>
                <c:pt idx="4">
                  <c:v>43101.0</c:v>
                </c:pt>
                <c:pt idx="5">
                  <c:v>43132.0</c:v>
                </c:pt>
                <c:pt idx="6">
                  <c:v>43160.0</c:v>
                </c:pt>
                <c:pt idx="7">
                  <c:v>43191.0</c:v>
                </c:pt>
                <c:pt idx="8">
                  <c:v>43221.0</c:v>
                </c:pt>
                <c:pt idx="9">
                  <c:v>43252.0</c:v>
                </c:pt>
                <c:pt idx="10">
                  <c:v>43282.0</c:v>
                </c:pt>
                <c:pt idx="11">
                  <c:v>43313.0</c:v>
                </c:pt>
                <c:pt idx="12">
                  <c:v>43344.0</c:v>
                </c:pt>
                <c:pt idx="13">
                  <c:v>43374.0</c:v>
                </c:pt>
                <c:pt idx="14">
                  <c:v>43405.0</c:v>
                </c:pt>
                <c:pt idx="15">
                  <c:v>43435.0</c:v>
                </c:pt>
                <c:pt idx="16">
                  <c:v>43466.0</c:v>
                </c:pt>
                <c:pt idx="17">
                  <c:v>43497.0</c:v>
                </c:pt>
                <c:pt idx="18">
                  <c:v>43525.0</c:v>
                </c:pt>
                <c:pt idx="19">
                  <c:v>43556.0</c:v>
                </c:pt>
                <c:pt idx="20">
                  <c:v>43586.0</c:v>
                </c:pt>
                <c:pt idx="21">
                  <c:v>43617.0</c:v>
                </c:pt>
                <c:pt idx="22">
                  <c:v>43647.0</c:v>
                </c:pt>
                <c:pt idx="23">
                  <c:v>43678.0</c:v>
                </c:pt>
                <c:pt idx="24">
                  <c:v>43709.0</c:v>
                </c:pt>
                <c:pt idx="25">
                  <c:v>43739.0</c:v>
                </c:pt>
                <c:pt idx="26">
                  <c:v>43770.0</c:v>
                </c:pt>
                <c:pt idx="27">
                  <c:v>43800.0</c:v>
                </c:pt>
                <c:pt idx="28">
                  <c:v>43831.0</c:v>
                </c:pt>
                <c:pt idx="29">
                  <c:v>43862.0</c:v>
                </c:pt>
                <c:pt idx="30">
                  <c:v>43891.0</c:v>
                </c:pt>
                <c:pt idx="31">
                  <c:v>43922.0</c:v>
                </c:pt>
                <c:pt idx="32">
                  <c:v>43952.0</c:v>
                </c:pt>
                <c:pt idx="33">
                  <c:v>43983.0</c:v>
                </c:pt>
                <c:pt idx="34">
                  <c:v>44013.0</c:v>
                </c:pt>
                <c:pt idx="35">
                  <c:v>44044.0</c:v>
                </c:pt>
                <c:pt idx="36">
                  <c:v>44075.0</c:v>
                </c:pt>
                <c:pt idx="37">
                  <c:v>44105.0</c:v>
                </c:pt>
                <c:pt idx="38">
                  <c:v>44136.0</c:v>
                </c:pt>
                <c:pt idx="39">
                  <c:v>44166.0</c:v>
                </c:pt>
                <c:pt idx="40">
                  <c:v>44197.0</c:v>
                </c:pt>
                <c:pt idx="41">
                  <c:v>44228.0</c:v>
                </c:pt>
                <c:pt idx="42">
                  <c:v>44256.0</c:v>
                </c:pt>
                <c:pt idx="43">
                  <c:v>44287.0</c:v>
                </c:pt>
                <c:pt idx="44">
                  <c:v>44317.0</c:v>
                </c:pt>
                <c:pt idx="45">
                  <c:v>44348.0</c:v>
                </c:pt>
                <c:pt idx="46">
                  <c:v>44378.0</c:v>
                </c:pt>
                <c:pt idx="47">
                  <c:v>44409.0</c:v>
                </c:pt>
                <c:pt idx="48">
                  <c:v>44440.0</c:v>
                </c:pt>
                <c:pt idx="49">
                  <c:v>44470.0</c:v>
                </c:pt>
                <c:pt idx="50">
                  <c:v>44501.0</c:v>
                </c:pt>
                <c:pt idx="51">
                  <c:v>44531.0</c:v>
                </c:pt>
                <c:pt idx="52">
                  <c:v>44562.0</c:v>
                </c:pt>
                <c:pt idx="53">
                  <c:v>44593.0</c:v>
                </c:pt>
                <c:pt idx="54">
                  <c:v>44621.0</c:v>
                </c:pt>
                <c:pt idx="55">
                  <c:v>44652.0</c:v>
                </c:pt>
                <c:pt idx="56">
                  <c:v>44682.0</c:v>
                </c:pt>
                <c:pt idx="57">
                  <c:v>44713.0</c:v>
                </c:pt>
                <c:pt idx="58">
                  <c:v>44743.0</c:v>
                </c:pt>
              </c:numCache>
            </c:numRef>
          </c:cat>
          <c:val>
            <c:numRef>
              <c:f>Backup!$M$4:$BS$4</c:f>
              <c:numCache>
                <c:formatCode>0.00%</c:formatCode>
                <c:ptCount val="59"/>
                <c:pt idx="0">
                  <c:v>0.110195310565443</c:v>
                </c:pt>
                <c:pt idx="1">
                  <c:v>0.130764215227872</c:v>
                </c:pt>
                <c:pt idx="2">
                  <c:v>0.130552941008587</c:v>
                </c:pt>
                <c:pt idx="3">
                  <c:v>0.10023360879528</c:v>
                </c:pt>
                <c:pt idx="4">
                  <c:v>0.151115724946425</c:v>
                </c:pt>
                <c:pt idx="5">
                  <c:v>0.124748315033061</c:v>
                </c:pt>
                <c:pt idx="6">
                  <c:v>0.137839447562493</c:v>
                </c:pt>
                <c:pt idx="7">
                  <c:v>0.138572725011958</c:v>
                </c:pt>
                <c:pt idx="8">
                  <c:v>0.130741923129538</c:v>
                </c:pt>
                <c:pt idx="9">
                  <c:v>0.130806431093044</c:v>
                </c:pt>
                <c:pt idx="10">
                  <c:v>0.131158709460587</c:v>
                </c:pt>
                <c:pt idx="11">
                  <c:v>0.130713412692505</c:v>
                </c:pt>
                <c:pt idx="12">
                  <c:v>0.136720989243783</c:v>
                </c:pt>
                <c:pt idx="13">
                  <c:v>0.146521200893378</c:v>
                </c:pt>
                <c:pt idx="14">
                  <c:v>0.136994383611629</c:v>
                </c:pt>
                <c:pt idx="15">
                  <c:v>0.131907151857237</c:v>
                </c:pt>
                <c:pt idx="16">
                  <c:v>0.176759846978889</c:v>
                </c:pt>
                <c:pt idx="17">
                  <c:v>0.172919470238561</c:v>
                </c:pt>
                <c:pt idx="18">
                  <c:v>0.150636845987946</c:v>
                </c:pt>
                <c:pt idx="19">
                  <c:v>0.160194682872037</c:v>
                </c:pt>
                <c:pt idx="20">
                  <c:v>0.138613860060071</c:v>
                </c:pt>
                <c:pt idx="21">
                  <c:v>0.143667496063703</c:v>
                </c:pt>
                <c:pt idx="22">
                  <c:v>0.137746547876706</c:v>
                </c:pt>
                <c:pt idx="23">
                  <c:v>0.134130868683801</c:v>
                </c:pt>
                <c:pt idx="24">
                  <c:v>0.146462474381759</c:v>
                </c:pt>
                <c:pt idx="25">
                  <c:v>0.139657015946181</c:v>
                </c:pt>
                <c:pt idx="26">
                  <c:v>0.140123485105305</c:v>
                </c:pt>
                <c:pt idx="27">
                  <c:v>0.13470119632747</c:v>
                </c:pt>
                <c:pt idx="28">
                  <c:v>0.174275185048795</c:v>
                </c:pt>
                <c:pt idx="29">
                  <c:v>0.147880938133555</c:v>
                </c:pt>
                <c:pt idx="30">
                  <c:v>0.136309851976275</c:v>
                </c:pt>
                <c:pt idx="31">
                  <c:v>0.144384978118233</c:v>
                </c:pt>
                <c:pt idx="32">
                  <c:v>0.137228198671034</c:v>
                </c:pt>
                <c:pt idx="33">
                  <c:v>0.140227186003629</c:v>
                </c:pt>
                <c:pt idx="34">
                  <c:v>0.122265883153765</c:v>
                </c:pt>
                <c:pt idx="35">
                  <c:v>0.124934144029772</c:v>
                </c:pt>
                <c:pt idx="36">
                  <c:v>0.130181611718393</c:v>
                </c:pt>
                <c:pt idx="37">
                  <c:v>0.145195448760836</c:v>
                </c:pt>
                <c:pt idx="38">
                  <c:v>0.124191276261529</c:v>
                </c:pt>
                <c:pt idx="39">
                  <c:v>0.118309725252976</c:v>
                </c:pt>
                <c:pt idx="40">
                  <c:v>0.15043412999427</c:v>
                </c:pt>
                <c:pt idx="41">
                  <c:v>0.142793370704762</c:v>
                </c:pt>
                <c:pt idx="42">
                  <c:v>0.126434595243647</c:v>
                </c:pt>
                <c:pt idx="43">
                  <c:v>0.137534308077378</c:v>
                </c:pt>
                <c:pt idx="44">
                  <c:v>0.121391619414394</c:v>
                </c:pt>
                <c:pt idx="45">
                  <c:v>0.112086329936345</c:v>
                </c:pt>
                <c:pt idx="46">
                  <c:v>0.116288153578988</c:v>
                </c:pt>
                <c:pt idx="47">
                  <c:v>0.116773484314211</c:v>
                </c:pt>
                <c:pt idx="48">
                  <c:v>0.126757976871743</c:v>
                </c:pt>
                <c:pt idx="49">
                  <c:v>0.108994979117701</c:v>
                </c:pt>
                <c:pt idx="50">
                  <c:v>0.121356852407632</c:v>
                </c:pt>
                <c:pt idx="51">
                  <c:v>0.104401584990395</c:v>
                </c:pt>
                <c:pt idx="52">
                  <c:v>0.132403127144991</c:v>
                </c:pt>
                <c:pt idx="53">
                  <c:v>0.124118471393329</c:v>
                </c:pt>
                <c:pt idx="54">
                  <c:v>0.129297017124565</c:v>
                </c:pt>
                <c:pt idx="55">
                  <c:v>0.126333796411621</c:v>
                </c:pt>
                <c:pt idx="56">
                  <c:v>0.107982332448898</c:v>
                </c:pt>
                <c:pt idx="57">
                  <c:v>0.106356846310958</c:v>
                </c:pt>
                <c:pt idx="58">
                  <c:v>0.106709349855144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4-46DB-B974-D358FF44F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1281920"/>
        <c:axId val="1381284672"/>
      </c:lineChart>
      <c:dateAx>
        <c:axId val="1381281920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1284672"/>
        <c:crosses val="autoZero"/>
        <c:auto val="1"/>
        <c:lblOffset val="100"/>
        <c:baseTimeUnit val="months"/>
        <c:majorUnit val="6.0"/>
        <c:majorTimeUnit val="months"/>
      </c:dateAx>
      <c:valAx>
        <c:axId val="138128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128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8287856471244"/>
          <c:y val="0.579509465644528"/>
          <c:w val="0.469591461262436"/>
          <c:h val="0.183269036384162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795581</xdr:colOff>
      <xdr:row>16</xdr:row>
      <xdr:rowOff>85670</xdr:rowOff>
    </xdr:from>
    <xdr:to>
      <xdr:col>9</xdr:col>
      <xdr:colOff>134471</xdr:colOff>
      <xdr:row>34</xdr:row>
      <xdr:rowOff>44825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9DBB901C-FC93-4B34-A03E-A7961C436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</xdr:colOff>
      <xdr:row>25</xdr:row>
      <xdr:rowOff>9525</xdr:rowOff>
    </xdr:from>
    <xdr:to>
      <xdr:col>8</xdr:col>
      <xdr:colOff>457200</xdr:colOff>
      <xdr:row>25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4A1A0BDB-8EB8-563F-CF96-BD5605FA52C4}"/>
            </a:ext>
          </a:extLst>
        </xdr:cNvPr>
        <xdr:cNvCxnSpPr/>
      </xdr:nvCxnSpPr>
      <xdr:spPr>
        <a:xfrm>
          <a:off x="1600200" y="4895850"/>
          <a:ext cx="5724525" cy="9525"/>
        </a:xfrm>
        <a:prstGeom prst="line">
          <a:avLst/>
        </a:prstGeom>
        <a:ln w="19050">
          <a:solidFill>
            <a:srgbClr val="FF0000"/>
          </a:solidFill>
          <a:prstDash val="lgDash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</xdr:colOff>
      <xdr:row>21</xdr:row>
      <xdr:rowOff>123825</xdr:rowOff>
    </xdr:from>
    <xdr:to>
      <xdr:col>8</xdr:col>
      <xdr:colOff>400050</xdr:colOff>
      <xdr:row>21</xdr:row>
      <xdr:rowOff>123825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95EEAE97-E45E-4651-B0A9-6289DED73EA6}"/>
            </a:ext>
          </a:extLst>
        </xdr:cNvPr>
        <xdr:cNvCxnSpPr/>
      </xdr:nvCxnSpPr>
      <xdr:spPr>
        <a:xfrm>
          <a:off x="1581150" y="4248150"/>
          <a:ext cx="5686425" cy="0"/>
        </a:xfrm>
        <a:prstGeom prst="line">
          <a:avLst/>
        </a:prstGeom>
        <a:ln w="19050">
          <a:solidFill>
            <a:srgbClr val="FF0000"/>
          </a:solidFill>
          <a:prstDash val="lgDash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O7" sqref="O7"/>
    </sheetView>
  </sheetViews>
  <sheetFormatPr baseColWidth="10" defaultColWidth="8.83203125" defaultRowHeight="15" x14ac:dyDescent="0.2"/>
  <cols>
    <col min="1" max="1" width="16.6640625" customWidth="1"/>
    <col min="2" max="2" width="14" customWidth="1"/>
    <col min="9" max="9" width="9.1640625" customWidth="1"/>
  </cols>
  <sheetData>
    <row r="1" spans="1:9" s="16" customFormat="1" ht="43.25" customHeight="1" x14ac:dyDescent="0.25">
      <c r="A1" s="15" t="s">
        <v>9</v>
      </c>
      <c r="B1" s="61" t="s">
        <v>39</v>
      </c>
      <c r="C1" s="61"/>
      <c r="D1" s="61"/>
      <c r="E1" s="61"/>
      <c r="F1" s="61"/>
      <c r="G1" s="61"/>
      <c r="H1" s="61"/>
      <c r="I1" s="61"/>
    </row>
    <row r="2" spans="1:9" x14ac:dyDescent="0.2">
      <c r="A2" s="17"/>
      <c r="B2" s="17"/>
      <c r="C2" s="17"/>
      <c r="D2" s="17"/>
      <c r="E2" s="17"/>
      <c r="F2" s="17"/>
      <c r="G2" s="17"/>
      <c r="H2" s="17"/>
      <c r="I2" s="17"/>
    </row>
    <row r="3" spans="1:9" x14ac:dyDescent="0.2">
      <c r="A3" s="17" t="s">
        <v>10</v>
      </c>
      <c r="B3" s="17" t="s">
        <v>33</v>
      </c>
      <c r="C3" s="17"/>
      <c r="D3" s="17"/>
      <c r="E3" s="17"/>
      <c r="F3" s="17"/>
      <c r="G3" s="17"/>
      <c r="H3" s="17"/>
      <c r="I3" s="17"/>
    </row>
    <row r="4" spans="1:9" x14ac:dyDescent="0.2">
      <c r="A4" s="17"/>
      <c r="B4" s="17"/>
      <c r="C4" s="17"/>
      <c r="D4" s="17"/>
      <c r="E4" s="17"/>
      <c r="F4" s="17"/>
      <c r="G4" s="17"/>
      <c r="H4" s="17"/>
      <c r="I4" s="17"/>
    </row>
    <row r="5" spans="1:9" x14ac:dyDescent="0.2">
      <c r="A5" s="17" t="s">
        <v>11</v>
      </c>
      <c r="B5" s="43" t="s">
        <v>56</v>
      </c>
      <c r="C5" s="17"/>
      <c r="D5" s="17"/>
      <c r="E5" s="17"/>
      <c r="F5" s="17"/>
      <c r="G5" s="17"/>
      <c r="H5" s="17"/>
      <c r="I5" s="17"/>
    </row>
    <row r="6" spans="1:9" x14ac:dyDescent="0.2">
      <c r="A6" s="17"/>
      <c r="B6" s="19"/>
      <c r="C6" s="17"/>
      <c r="D6" s="17"/>
      <c r="E6" s="17"/>
      <c r="F6" s="17"/>
      <c r="G6" s="17"/>
      <c r="H6" s="17"/>
      <c r="I6" s="17"/>
    </row>
    <row r="7" spans="1:9" x14ac:dyDescent="0.2">
      <c r="A7" s="17" t="s">
        <v>12</v>
      </c>
      <c r="B7" s="63" t="s">
        <v>20</v>
      </c>
      <c r="C7" s="63"/>
      <c r="D7" s="63"/>
      <c r="E7" s="63"/>
      <c r="F7" s="63"/>
      <c r="G7" s="63"/>
      <c r="H7" s="63"/>
      <c r="I7" s="63"/>
    </row>
    <row r="8" spans="1:9" x14ac:dyDescent="0.2">
      <c r="A8" s="17"/>
      <c r="B8" s="17"/>
      <c r="C8" s="17"/>
      <c r="D8" s="17"/>
      <c r="E8" s="17"/>
      <c r="F8" s="17"/>
      <c r="G8" s="17"/>
      <c r="H8" s="17"/>
      <c r="I8" s="17"/>
    </row>
    <row r="9" spans="1:9" ht="14.5" customHeight="1" x14ac:dyDescent="0.2">
      <c r="A9" s="17" t="s">
        <v>13</v>
      </c>
      <c r="B9" s="63" t="s">
        <v>48</v>
      </c>
      <c r="C9" s="63"/>
      <c r="D9" s="63"/>
      <c r="E9" s="63"/>
      <c r="F9" s="63"/>
      <c r="G9" s="63"/>
      <c r="H9" s="63"/>
      <c r="I9" s="63"/>
    </row>
    <row r="10" spans="1:9" x14ac:dyDescent="0.2">
      <c r="A10" s="17"/>
      <c r="B10" s="63"/>
      <c r="C10" s="63"/>
      <c r="D10" s="63"/>
      <c r="E10" s="63"/>
      <c r="F10" s="63"/>
      <c r="G10" s="63"/>
      <c r="H10" s="63"/>
      <c r="I10" s="63"/>
    </row>
    <row r="11" spans="1:9" x14ac:dyDescent="0.2">
      <c r="A11" s="17"/>
      <c r="B11" s="17"/>
      <c r="C11" s="17"/>
      <c r="D11" s="17"/>
      <c r="E11" s="17"/>
      <c r="F11" s="17"/>
      <c r="G11" s="17"/>
      <c r="H11" s="17"/>
      <c r="I11" s="17"/>
    </row>
    <row r="12" spans="1:9" ht="15" customHeight="1" x14ac:dyDescent="0.2">
      <c r="A12" s="17" t="s">
        <v>14</v>
      </c>
      <c r="B12" s="63" t="s">
        <v>52</v>
      </c>
      <c r="C12" s="63"/>
      <c r="D12" s="63"/>
      <c r="E12" s="63"/>
      <c r="F12" s="63"/>
      <c r="G12" s="63"/>
      <c r="H12" s="63"/>
      <c r="I12" s="63"/>
    </row>
    <row r="13" spans="1:9" x14ac:dyDescent="0.2">
      <c r="A13" s="17"/>
      <c r="B13" s="63"/>
      <c r="C13" s="63"/>
      <c r="D13" s="63"/>
      <c r="E13" s="63"/>
      <c r="F13" s="63"/>
      <c r="G13" s="63"/>
      <c r="H13" s="63"/>
      <c r="I13" s="63"/>
    </row>
    <row r="14" spans="1:9" x14ac:dyDescent="0.2">
      <c r="A14" s="17"/>
      <c r="B14" s="63"/>
      <c r="C14" s="63"/>
      <c r="D14" s="63"/>
      <c r="E14" s="63"/>
      <c r="F14" s="63"/>
      <c r="G14" s="63"/>
      <c r="H14" s="63"/>
      <c r="I14" s="63"/>
    </row>
    <row r="15" spans="1:9" x14ac:dyDescent="0.2">
      <c r="A15" s="17"/>
      <c r="B15" s="20"/>
      <c r="C15" s="20"/>
      <c r="D15" s="20"/>
      <c r="E15" s="20"/>
      <c r="F15" s="20"/>
      <c r="G15" s="20"/>
      <c r="H15" s="20"/>
      <c r="I15" s="20"/>
    </row>
    <row r="16" spans="1:9" ht="30" customHeight="1" x14ac:dyDescent="0.2">
      <c r="A16" s="17"/>
      <c r="B16" s="63" t="s">
        <v>44</v>
      </c>
      <c r="C16" s="63"/>
      <c r="D16" s="63"/>
      <c r="E16" s="63"/>
      <c r="F16" s="63"/>
      <c r="G16" s="63"/>
      <c r="H16" s="63"/>
      <c r="I16" s="63"/>
    </row>
    <row r="17" spans="1:9" x14ac:dyDescent="0.2">
      <c r="A17" s="17"/>
      <c r="B17" s="21"/>
      <c r="C17" s="21"/>
      <c r="D17" s="21"/>
      <c r="E17" s="21"/>
      <c r="F17" s="21"/>
      <c r="G17" s="21"/>
      <c r="H17" s="21"/>
      <c r="I17" s="21"/>
    </row>
    <row r="18" spans="1:9" ht="14.5" customHeight="1" x14ac:dyDescent="0.2">
      <c r="B18" s="64" t="s">
        <v>45</v>
      </c>
      <c r="C18" s="64"/>
      <c r="D18" s="64"/>
      <c r="E18" s="64"/>
      <c r="F18" s="64"/>
      <c r="G18" s="64"/>
      <c r="H18" s="64"/>
      <c r="I18" s="64"/>
    </row>
    <row r="19" spans="1:9" x14ac:dyDescent="0.2">
      <c r="B19" s="64"/>
      <c r="C19" s="64"/>
      <c r="D19" s="64"/>
      <c r="E19" s="64"/>
      <c r="F19" s="64"/>
      <c r="G19" s="64"/>
      <c r="H19" s="64"/>
      <c r="I19" s="64"/>
    </row>
    <row r="20" spans="1:9" ht="15" customHeight="1" x14ac:dyDescent="0.2">
      <c r="B20" s="22"/>
      <c r="C20" s="22"/>
      <c r="D20" s="22"/>
      <c r="E20" s="22"/>
      <c r="F20" s="22"/>
      <c r="G20" s="22"/>
      <c r="H20" s="22"/>
      <c r="I20" s="22"/>
    </row>
    <row r="21" spans="1:9" ht="14.5" customHeight="1" x14ac:dyDescent="0.2">
      <c r="B21" s="64" t="s">
        <v>34</v>
      </c>
      <c r="C21" s="64"/>
      <c r="D21" s="64"/>
      <c r="E21" s="64"/>
      <c r="F21" s="64"/>
      <c r="G21" s="64"/>
      <c r="H21" s="64"/>
      <c r="I21" s="64"/>
    </row>
    <row r="22" spans="1:9" ht="15" customHeight="1" x14ac:dyDescent="0.2">
      <c r="B22" s="64"/>
      <c r="C22" s="64"/>
      <c r="D22" s="64"/>
      <c r="E22" s="64"/>
      <c r="F22" s="64"/>
      <c r="G22" s="64"/>
      <c r="H22" s="64"/>
      <c r="I22" s="64"/>
    </row>
    <row r="23" spans="1:9" ht="15" customHeight="1" x14ac:dyDescent="0.2">
      <c r="B23" s="22"/>
      <c r="C23" s="22"/>
      <c r="D23" s="22"/>
      <c r="E23" s="22"/>
      <c r="F23" s="22"/>
      <c r="G23" s="22"/>
      <c r="H23" s="22"/>
      <c r="I23" s="22"/>
    </row>
    <row r="24" spans="1:9" ht="45" customHeight="1" x14ac:dyDescent="0.2">
      <c r="B24" s="64" t="s">
        <v>53</v>
      </c>
      <c r="C24" s="64"/>
      <c r="D24" s="64"/>
      <c r="E24" s="64"/>
      <c r="F24" s="64"/>
      <c r="G24" s="64"/>
      <c r="H24" s="64"/>
      <c r="I24" s="64"/>
    </row>
    <row r="25" spans="1:9" x14ac:dyDescent="0.2">
      <c r="B25" s="22"/>
      <c r="C25" s="22"/>
      <c r="D25" s="22"/>
      <c r="E25" s="22"/>
      <c r="F25" s="22"/>
      <c r="G25" s="22"/>
      <c r="H25" s="22"/>
      <c r="I25" s="22"/>
    </row>
    <row r="26" spans="1:9" x14ac:dyDescent="0.2">
      <c r="B26" s="63" t="s">
        <v>46</v>
      </c>
      <c r="C26" s="63"/>
      <c r="D26" s="63"/>
      <c r="E26" s="63"/>
      <c r="F26" s="63"/>
      <c r="G26" s="63"/>
      <c r="H26" s="63"/>
      <c r="I26" s="63"/>
    </row>
    <row r="27" spans="1:9" x14ac:dyDescent="0.2">
      <c r="B27" s="63"/>
      <c r="C27" s="63"/>
      <c r="D27" s="63"/>
      <c r="E27" s="63"/>
      <c r="F27" s="63"/>
      <c r="G27" s="63"/>
      <c r="H27" s="63"/>
      <c r="I27" s="63"/>
    </row>
    <row r="29" spans="1:9" x14ac:dyDescent="0.2">
      <c r="B29" s="63" t="s">
        <v>40</v>
      </c>
      <c r="C29" s="63"/>
      <c r="D29" s="63"/>
      <c r="E29" s="63"/>
      <c r="F29" s="63"/>
      <c r="G29" s="63"/>
      <c r="H29" s="63"/>
      <c r="I29" s="63"/>
    </row>
    <row r="30" spans="1:9" x14ac:dyDescent="0.2">
      <c r="B30" s="63"/>
      <c r="C30" s="63"/>
      <c r="D30" s="63"/>
      <c r="E30" s="63"/>
      <c r="F30" s="63"/>
      <c r="G30" s="63"/>
      <c r="H30" s="63"/>
      <c r="I30" s="63"/>
    </row>
    <row r="31" spans="1:9" ht="14.5" customHeight="1" x14ac:dyDescent="0.2"/>
    <row r="32" spans="1:9" x14ac:dyDescent="0.2">
      <c r="B32" s="63" t="s">
        <v>41</v>
      </c>
      <c r="C32" s="63"/>
      <c r="D32" s="63"/>
      <c r="E32" s="63"/>
      <c r="F32" s="63"/>
      <c r="G32" s="63"/>
      <c r="H32" s="63"/>
      <c r="I32" s="63"/>
    </row>
    <row r="33" spans="1:10" x14ac:dyDescent="0.2">
      <c r="B33" s="63"/>
      <c r="C33" s="63"/>
      <c r="D33" s="63"/>
      <c r="E33" s="63"/>
      <c r="F33" s="63"/>
      <c r="G33" s="63"/>
      <c r="H33" s="63"/>
      <c r="I33" s="63"/>
    </row>
    <row r="35" spans="1:10" ht="15" customHeight="1" x14ac:dyDescent="0.2">
      <c r="B35" s="63" t="s">
        <v>47</v>
      </c>
      <c r="C35" s="63"/>
      <c r="D35" s="63"/>
      <c r="E35" s="63"/>
      <c r="F35" s="63"/>
      <c r="G35" s="63"/>
      <c r="H35" s="63"/>
      <c r="I35" s="63"/>
      <c r="J35" s="21"/>
    </row>
    <row r="36" spans="1:10" ht="30" customHeight="1" x14ac:dyDescent="0.2">
      <c r="B36" s="63"/>
      <c r="C36" s="63"/>
      <c r="D36" s="63"/>
      <c r="E36" s="63"/>
      <c r="F36" s="63"/>
      <c r="G36" s="63"/>
      <c r="H36" s="63"/>
      <c r="I36" s="63"/>
      <c r="J36" s="21"/>
    </row>
    <row r="38" spans="1:10" x14ac:dyDescent="0.2">
      <c r="A38" s="17" t="s">
        <v>15</v>
      </c>
      <c r="B38" s="63" t="s">
        <v>16</v>
      </c>
      <c r="C38" s="63"/>
      <c r="D38" s="63"/>
      <c r="E38" s="63"/>
      <c r="F38" s="63"/>
      <c r="G38" s="63"/>
      <c r="H38" s="63"/>
      <c r="I38" s="63"/>
    </row>
    <row r="39" spans="1:10" x14ac:dyDescent="0.2">
      <c r="A39" s="17"/>
      <c r="B39" s="17"/>
      <c r="C39" s="17"/>
      <c r="D39" s="17"/>
      <c r="E39" s="17"/>
      <c r="F39" s="17"/>
      <c r="G39" s="17"/>
      <c r="H39" s="17"/>
      <c r="I39" s="17"/>
    </row>
    <row r="40" spans="1:10" x14ac:dyDescent="0.2">
      <c r="A40" s="17" t="s">
        <v>17</v>
      </c>
      <c r="B40" s="62" t="s">
        <v>18</v>
      </c>
      <c r="C40" s="62"/>
      <c r="D40" s="62"/>
      <c r="E40" s="62"/>
      <c r="F40" s="62"/>
      <c r="G40" s="62"/>
      <c r="H40" s="62"/>
      <c r="I40" s="62"/>
    </row>
    <row r="41" spans="1:10" x14ac:dyDescent="0.2">
      <c r="A41" s="17"/>
      <c r="B41" s="62"/>
      <c r="C41" s="62"/>
      <c r="D41" s="62"/>
      <c r="E41" s="62"/>
      <c r="F41" s="62"/>
      <c r="G41" s="62"/>
      <c r="H41" s="62"/>
      <c r="I41" s="62"/>
    </row>
    <row r="42" spans="1:10" x14ac:dyDescent="0.2">
      <c r="A42" s="18"/>
    </row>
    <row r="43" spans="1:10" x14ac:dyDescent="0.2">
      <c r="B43" s="62" t="s">
        <v>19</v>
      </c>
      <c r="C43" s="62"/>
      <c r="D43" s="62"/>
      <c r="E43" s="62"/>
      <c r="F43" s="62"/>
      <c r="G43" s="62"/>
      <c r="H43" s="62"/>
      <c r="I43" s="62"/>
    </row>
  </sheetData>
  <mergeCells count="15">
    <mergeCell ref="B1:I1"/>
    <mergeCell ref="B43:I43"/>
    <mergeCell ref="B38:I38"/>
    <mergeCell ref="B7:I7"/>
    <mergeCell ref="B16:I16"/>
    <mergeCell ref="B12:I14"/>
    <mergeCell ref="B9:I10"/>
    <mergeCell ref="B40:I41"/>
    <mergeCell ref="B18:I19"/>
    <mergeCell ref="B21:I22"/>
    <mergeCell ref="B29:I30"/>
    <mergeCell ref="B32:I33"/>
    <mergeCell ref="B35:I36"/>
    <mergeCell ref="B24:I24"/>
    <mergeCell ref="B26:I27"/>
  </mergeCells>
  <pageMargins left="0.7" right="0.7" top="0.75" bottom="0.75" header="0.3" footer="0.3"/>
  <pageSetup scale="92" orientation="portrait" horizontalDpi="1200" verticalDpi="1200" r:id="rId1"/>
  <headerFooter>
    <oddHeader>&amp;L&amp;9Alaska Department of Revenue
Tax Division&amp;R&amp;9Printed:  &amp;D &amp;T
Page: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X54"/>
  <sheetViews>
    <sheetView tabSelected="1" topLeftCell="A28" zoomScale="181" zoomScalePageLayoutView="85" workbookViewId="0">
      <selection activeCell="A3" sqref="A3"/>
    </sheetView>
  </sheetViews>
  <sheetFormatPr baseColWidth="10" defaultColWidth="8.83203125" defaultRowHeight="15" x14ac:dyDescent="0.2"/>
  <cols>
    <col min="1" max="1" width="22.6640625" customWidth="1"/>
    <col min="2" max="2" width="26.33203125" customWidth="1"/>
    <col min="3" max="12" width="9" customWidth="1"/>
    <col min="13" max="14" width="9.1640625" customWidth="1"/>
  </cols>
  <sheetData>
    <row r="1" spans="1:13" s="16" customFormat="1" ht="21" x14ac:dyDescent="0.25">
      <c r="A1" s="15" t="s">
        <v>39</v>
      </c>
    </row>
    <row r="2" spans="1:13" x14ac:dyDescent="0.2">
      <c r="A2" s="17" t="s">
        <v>55</v>
      </c>
    </row>
    <row r="3" spans="1:13" x14ac:dyDescent="0.2">
      <c r="A3" s="17"/>
      <c r="B3" s="24"/>
    </row>
    <row r="4" spans="1:13" ht="17" thickBot="1" x14ac:dyDescent="0.25">
      <c r="A4" s="32" t="s">
        <v>37</v>
      </c>
      <c r="B4" s="24"/>
    </row>
    <row r="5" spans="1:13" x14ac:dyDescent="0.2">
      <c r="A5" s="33" t="s">
        <v>43</v>
      </c>
      <c r="B5" s="25"/>
      <c r="C5" s="41" t="s">
        <v>21</v>
      </c>
      <c r="D5" s="41" t="s">
        <v>22</v>
      </c>
      <c r="E5" s="41" t="s">
        <v>23</v>
      </c>
      <c r="F5" s="41" t="s">
        <v>24</v>
      </c>
      <c r="G5" s="41" t="s">
        <v>25</v>
      </c>
      <c r="H5" s="41" t="s">
        <v>26</v>
      </c>
      <c r="I5" s="41" t="s">
        <v>27</v>
      </c>
      <c r="J5" s="41" t="s">
        <v>28</v>
      </c>
      <c r="K5" s="41" t="s">
        <v>29</v>
      </c>
      <c r="L5" s="41" t="s">
        <v>30</v>
      </c>
      <c r="M5" s="42" t="s">
        <v>31</v>
      </c>
    </row>
    <row r="6" spans="1:13" x14ac:dyDescent="0.2">
      <c r="A6" s="31" t="s">
        <v>38</v>
      </c>
      <c r="B6" s="26"/>
      <c r="C6" s="34">
        <v>30.732839568906929</v>
      </c>
      <c r="D6" s="34">
        <v>32.951897695927322</v>
      </c>
      <c r="E6" s="34">
        <v>34.748954298754242</v>
      </c>
      <c r="F6" s="34">
        <v>36.340663067038008</v>
      </c>
      <c r="G6" s="34">
        <v>37.769214822719945</v>
      </c>
      <c r="H6" s="34">
        <v>39.064991943337908</v>
      </c>
      <c r="I6" s="34">
        <v>40.250603807848904</v>
      </c>
      <c r="J6" s="34">
        <v>41.343332455487712</v>
      </c>
      <c r="K6" s="34">
        <v>42.356685741638529</v>
      </c>
      <c r="L6" s="34">
        <v>43.301422526648807</v>
      </c>
      <c r="M6" s="35">
        <v>44.186251689456078</v>
      </c>
    </row>
    <row r="7" spans="1:13" x14ac:dyDescent="0.2">
      <c r="A7" s="28" t="s">
        <v>0</v>
      </c>
      <c r="B7" s="27"/>
      <c r="C7" s="36">
        <f t="shared" ref="C7:M7" si="0">C6*0.25</f>
        <v>7.6832098922267322</v>
      </c>
      <c r="D7" s="36">
        <f t="shared" si="0"/>
        <v>8.2379744239818304</v>
      </c>
      <c r="E7" s="36">
        <f t="shared" si="0"/>
        <v>8.6872385746885605</v>
      </c>
      <c r="F7" s="36">
        <f t="shared" si="0"/>
        <v>9.085165766759502</v>
      </c>
      <c r="G7" s="36">
        <f t="shared" si="0"/>
        <v>9.4423037056799863</v>
      </c>
      <c r="H7" s="36">
        <f t="shared" si="0"/>
        <v>9.7662479858344771</v>
      </c>
      <c r="I7" s="36">
        <f t="shared" si="0"/>
        <v>10.062650951962226</v>
      </c>
      <c r="J7" s="36">
        <f t="shared" si="0"/>
        <v>10.335833113871928</v>
      </c>
      <c r="K7" s="36">
        <f t="shared" si="0"/>
        <v>10.589171435409632</v>
      </c>
      <c r="L7" s="36">
        <f t="shared" si="0"/>
        <v>10.825355631662202</v>
      </c>
      <c r="M7" s="37">
        <f t="shared" si="0"/>
        <v>11.04656292236402</v>
      </c>
    </row>
    <row r="8" spans="1:13" x14ac:dyDescent="0.2">
      <c r="A8" s="28" t="s">
        <v>1</v>
      </c>
      <c r="B8" s="27"/>
      <c r="C8" s="36">
        <f t="shared" ref="C8:M8" si="1">C6*0.5</f>
        <v>15.366419784453464</v>
      </c>
      <c r="D8" s="36">
        <f t="shared" si="1"/>
        <v>16.475948847963661</v>
      </c>
      <c r="E8" s="36">
        <f t="shared" si="1"/>
        <v>17.374477149377121</v>
      </c>
      <c r="F8" s="36">
        <f t="shared" si="1"/>
        <v>18.170331533519004</v>
      </c>
      <c r="G8" s="36">
        <f t="shared" si="1"/>
        <v>18.884607411359973</v>
      </c>
      <c r="H8" s="36">
        <f t="shared" si="1"/>
        <v>19.532495971668954</v>
      </c>
      <c r="I8" s="36">
        <f t="shared" si="1"/>
        <v>20.125301903924452</v>
      </c>
      <c r="J8" s="36">
        <f t="shared" si="1"/>
        <v>20.671666227743856</v>
      </c>
      <c r="K8" s="36">
        <f t="shared" si="1"/>
        <v>21.178342870819264</v>
      </c>
      <c r="L8" s="36">
        <f t="shared" si="1"/>
        <v>21.650711263324403</v>
      </c>
      <c r="M8" s="37">
        <f t="shared" si="1"/>
        <v>22.093125844728039</v>
      </c>
    </row>
    <row r="9" spans="1:13" ht="16" thickBot="1" x14ac:dyDescent="0.25">
      <c r="A9" s="29" t="s">
        <v>2</v>
      </c>
      <c r="B9" s="30"/>
      <c r="C9" s="38">
        <f t="shared" ref="C9:M9" si="2">C6*0.75</f>
        <v>23.049629676680198</v>
      </c>
      <c r="D9" s="38">
        <f t="shared" si="2"/>
        <v>24.71392327194549</v>
      </c>
      <c r="E9" s="38">
        <f t="shared" si="2"/>
        <v>26.061715724065682</v>
      </c>
      <c r="F9" s="38">
        <f t="shared" si="2"/>
        <v>27.255497300278506</v>
      </c>
      <c r="G9" s="38">
        <f t="shared" si="2"/>
        <v>28.326911117039959</v>
      </c>
      <c r="H9" s="38">
        <f t="shared" si="2"/>
        <v>29.298743957503433</v>
      </c>
      <c r="I9" s="38">
        <f t="shared" si="2"/>
        <v>30.187952855886678</v>
      </c>
      <c r="J9" s="38">
        <f t="shared" si="2"/>
        <v>31.007499341615784</v>
      </c>
      <c r="K9" s="38">
        <f t="shared" si="2"/>
        <v>31.767514306228897</v>
      </c>
      <c r="L9" s="38">
        <f t="shared" si="2"/>
        <v>32.476066894986602</v>
      </c>
      <c r="M9" s="39">
        <f t="shared" si="2"/>
        <v>33.139688767092061</v>
      </c>
    </row>
    <row r="10" spans="1:13" ht="16" thickBot="1" x14ac:dyDescent="0.25"/>
    <row r="11" spans="1:13" x14ac:dyDescent="0.2">
      <c r="A11" s="33" t="s">
        <v>49</v>
      </c>
      <c r="B11" s="25"/>
      <c r="C11" s="41" t="s">
        <v>21</v>
      </c>
      <c r="D11" s="41" t="s">
        <v>22</v>
      </c>
      <c r="E11" s="41" t="s">
        <v>23</v>
      </c>
      <c r="F11" s="41" t="s">
        <v>24</v>
      </c>
      <c r="G11" s="41" t="s">
        <v>25</v>
      </c>
      <c r="H11" s="41" t="s">
        <v>26</v>
      </c>
      <c r="I11" s="41" t="s">
        <v>27</v>
      </c>
      <c r="J11" s="41" t="s">
        <v>28</v>
      </c>
      <c r="K11" s="41" t="s">
        <v>29</v>
      </c>
      <c r="L11" s="41" t="s">
        <v>30</v>
      </c>
      <c r="M11" s="42" t="s">
        <v>31</v>
      </c>
    </row>
    <row r="12" spans="1:13" x14ac:dyDescent="0.2">
      <c r="A12" s="31" t="s">
        <v>38</v>
      </c>
      <c r="B12" s="26"/>
      <c r="C12" s="45">
        <v>0.12</v>
      </c>
      <c r="D12" s="45">
        <v>0.12</v>
      </c>
      <c r="E12" s="45">
        <v>0.12</v>
      </c>
      <c r="F12" s="45">
        <v>0.12</v>
      </c>
      <c r="G12" s="45">
        <v>0.12</v>
      </c>
      <c r="H12" s="45">
        <v>0.12</v>
      </c>
      <c r="I12" s="45">
        <v>0.12</v>
      </c>
      <c r="J12" s="45">
        <v>0.12</v>
      </c>
      <c r="K12" s="45">
        <v>0.12</v>
      </c>
      <c r="L12" s="45">
        <v>0.12</v>
      </c>
      <c r="M12" s="46">
        <v>0.12</v>
      </c>
    </row>
    <row r="13" spans="1:13" x14ac:dyDescent="0.2">
      <c r="A13" s="28" t="s">
        <v>0</v>
      </c>
      <c r="B13" s="27"/>
      <c r="C13" s="47">
        <f>C12*0.25</f>
        <v>0.03</v>
      </c>
      <c r="D13" s="47">
        <f t="shared" ref="D13:M13" si="3">D12*0.25</f>
        <v>0.03</v>
      </c>
      <c r="E13" s="47">
        <f t="shared" si="3"/>
        <v>0.03</v>
      </c>
      <c r="F13" s="47">
        <f t="shared" si="3"/>
        <v>0.03</v>
      </c>
      <c r="G13" s="47">
        <f t="shared" si="3"/>
        <v>0.03</v>
      </c>
      <c r="H13" s="47">
        <f t="shared" si="3"/>
        <v>0.03</v>
      </c>
      <c r="I13" s="47">
        <f t="shared" si="3"/>
        <v>0.03</v>
      </c>
      <c r="J13" s="47">
        <f t="shared" si="3"/>
        <v>0.03</v>
      </c>
      <c r="K13" s="47">
        <f t="shared" si="3"/>
        <v>0.03</v>
      </c>
      <c r="L13" s="47">
        <f t="shared" si="3"/>
        <v>0.03</v>
      </c>
      <c r="M13" s="48">
        <f t="shared" si="3"/>
        <v>0.03</v>
      </c>
    </row>
    <row r="14" spans="1:13" x14ac:dyDescent="0.2">
      <c r="A14" s="28" t="s">
        <v>1</v>
      </c>
      <c r="B14" s="27"/>
      <c r="C14" s="47">
        <f>C12*0.5</f>
        <v>0.06</v>
      </c>
      <c r="D14" s="47">
        <f t="shared" ref="D14:M14" si="4">D12*0.5</f>
        <v>0.06</v>
      </c>
      <c r="E14" s="47">
        <f t="shared" si="4"/>
        <v>0.06</v>
      </c>
      <c r="F14" s="47">
        <f t="shared" si="4"/>
        <v>0.06</v>
      </c>
      <c r="G14" s="47">
        <f t="shared" si="4"/>
        <v>0.06</v>
      </c>
      <c r="H14" s="47">
        <f t="shared" si="4"/>
        <v>0.06</v>
      </c>
      <c r="I14" s="47">
        <f t="shared" si="4"/>
        <v>0.06</v>
      </c>
      <c r="J14" s="47">
        <f t="shared" si="4"/>
        <v>0.06</v>
      </c>
      <c r="K14" s="47">
        <f t="shared" si="4"/>
        <v>0.06</v>
      </c>
      <c r="L14" s="47">
        <f t="shared" si="4"/>
        <v>0.06</v>
      </c>
      <c r="M14" s="48">
        <f t="shared" si="4"/>
        <v>0.06</v>
      </c>
    </row>
    <row r="15" spans="1:13" ht="16" thickBot="1" x14ac:dyDescent="0.25">
      <c r="A15" s="29" t="s">
        <v>2</v>
      </c>
      <c r="B15" s="30"/>
      <c r="C15" s="49">
        <f>C12*0.75</f>
        <v>0.09</v>
      </c>
      <c r="D15" s="49">
        <f t="shared" ref="D15:M15" si="5">D12*0.75</f>
        <v>0.09</v>
      </c>
      <c r="E15" s="49">
        <f t="shared" si="5"/>
        <v>0.09</v>
      </c>
      <c r="F15" s="49">
        <f t="shared" si="5"/>
        <v>0.09</v>
      </c>
      <c r="G15" s="49">
        <f t="shared" si="5"/>
        <v>0.09</v>
      </c>
      <c r="H15" s="49">
        <f t="shared" si="5"/>
        <v>0.09</v>
      </c>
      <c r="I15" s="49">
        <f t="shared" si="5"/>
        <v>0.09</v>
      </c>
      <c r="J15" s="49">
        <f t="shared" si="5"/>
        <v>0.09</v>
      </c>
      <c r="K15" s="49">
        <f t="shared" si="5"/>
        <v>0.09</v>
      </c>
      <c r="L15" s="49">
        <f t="shared" si="5"/>
        <v>0.09</v>
      </c>
      <c r="M15" s="50">
        <f t="shared" si="5"/>
        <v>0.09</v>
      </c>
    </row>
    <row r="16" spans="1:13" x14ac:dyDescent="0.2">
      <c r="A16" s="17"/>
      <c r="B16" s="17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</row>
    <row r="17" spans="1:2" x14ac:dyDescent="0.2">
      <c r="A17" s="17"/>
      <c r="B17" s="24"/>
    </row>
    <row r="18" spans="1:2" x14ac:dyDescent="0.2">
      <c r="A18" s="17"/>
      <c r="B18" s="24"/>
    </row>
    <row r="19" spans="1:2" x14ac:dyDescent="0.2">
      <c r="A19" s="17"/>
      <c r="B19" s="24"/>
    </row>
    <row r="20" spans="1:2" x14ac:dyDescent="0.2">
      <c r="A20" s="17"/>
      <c r="B20" s="24"/>
    </row>
    <row r="21" spans="1:2" x14ac:dyDescent="0.2">
      <c r="A21" s="17"/>
      <c r="B21" s="24"/>
    </row>
    <row r="22" spans="1:2" x14ac:dyDescent="0.2">
      <c r="A22" s="17"/>
      <c r="B22" s="24"/>
    </row>
    <row r="23" spans="1:2" x14ac:dyDescent="0.2">
      <c r="A23" s="17"/>
      <c r="B23" s="24"/>
    </row>
    <row r="24" spans="1:2" x14ac:dyDescent="0.2">
      <c r="A24" s="17"/>
      <c r="B24" s="24"/>
    </row>
    <row r="25" spans="1:2" x14ac:dyDescent="0.2">
      <c r="A25" s="17"/>
      <c r="B25" s="24"/>
    </row>
    <row r="26" spans="1:2" x14ac:dyDescent="0.2">
      <c r="A26" s="17"/>
      <c r="B26" s="24"/>
    </row>
    <row r="27" spans="1:2" x14ac:dyDescent="0.2">
      <c r="A27" s="17"/>
      <c r="B27" s="24"/>
    </row>
    <row r="28" spans="1:2" x14ac:dyDescent="0.2">
      <c r="A28" s="17"/>
      <c r="B28" s="24"/>
    </row>
    <row r="29" spans="1:2" x14ac:dyDescent="0.2">
      <c r="A29" s="17"/>
      <c r="B29" s="24"/>
    </row>
    <row r="30" spans="1:2" x14ac:dyDescent="0.2">
      <c r="A30" s="17"/>
      <c r="B30" s="24"/>
    </row>
    <row r="31" spans="1:2" x14ac:dyDescent="0.2">
      <c r="A31" s="17"/>
      <c r="B31" s="24"/>
    </row>
    <row r="32" spans="1:2" x14ac:dyDescent="0.2">
      <c r="A32" s="17"/>
      <c r="B32" s="24"/>
    </row>
    <row r="33" spans="1:24" x14ac:dyDescent="0.2">
      <c r="A33" s="17"/>
      <c r="B33" s="24"/>
    </row>
    <row r="34" spans="1:24" x14ac:dyDescent="0.2">
      <c r="A34" s="17"/>
      <c r="B34" s="24"/>
    </row>
    <row r="35" spans="1:24" x14ac:dyDescent="0.2">
      <c r="A35" s="17"/>
      <c r="B35" s="24"/>
    </row>
    <row r="36" spans="1:24" ht="17" thickBot="1" x14ac:dyDescent="0.25">
      <c r="A36" s="32" t="s">
        <v>36</v>
      </c>
      <c r="B36" s="24"/>
    </row>
    <row r="37" spans="1:24" x14ac:dyDescent="0.2">
      <c r="A37" s="51"/>
      <c r="B37" s="52" t="s">
        <v>32</v>
      </c>
      <c r="C37" s="53" t="s">
        <v>21</v>
      </c>
      <c r="D37" s="53" t="s">
        <v>22</v>
      </c>
      <c r="E37" s="53" t="s">
        <v>23</v>
      </c>
      <c r="F37" s="53" t="s">
        <v>24</v>
      </c>
      <c r="G37" s="53" t="s">
        <v>25</v>
      </c>
      <c r="H37" s="53" t="s">
        <v>26</v>
      </c>
      <c r="I37" s="53" t="s">
        <v>27</v>
      </c>
      <c r="J37" s="53" t="s">
        <v>28</v>
      </c>
      <c r="K37" s="53" t="s">
        <v>29</v>
      </c>
      <c r="L37" s="53" t="s">
        <v>30</v>
      </c>
      <c r="M37" s="54" t="s">
        <v>31</v>
      </c>
    </row>
    <row r="38" spans="1:24" x14ac:dyDescent="0.2">
      <c r="A38" s="65" t="s">
        <v>38</v>
      </c>
      <c r="B38" s="57" t="s">
        <v>3</v>
      </c>
      <c r="C38" s="36">
        <v>3.2113624622750696</v>
      </c>
      <c r="D38" s="36">
        <v>3.5016976010536718</v>
      </c>
      <c r="E38" s="36">
        <v>3.6926653217338203</v>
      </c>
      <c r="F38" s="36">
        <v>3.8618113547455764</v>
      </c>
      <c r="G38" s="36">
        <v>4.0136191899729434</v>
      </c>
      <c r="H38" s="36">
        <v>4.1513174699517945</v>
      </c>
      <c r="I38" s="36">
        <v>4.277308824381497</v>
      </c>
      <c r="J38" s="36">
        <v>4.3934297628278545</v>
      </c>
      <c r="K38" s="36">
        <v>4.5011157238574286</v>
      </c>
      <c r="L38" s="36">
        <v>4.6015100187239897</v>
      </c>
      <c r="M38" s="37">
        <v>4.6955381134132832</v>
      </c>
    </row>
    <row r="39" spans="1:24" x14ac:dyDescent="0.2">
      <c r="A39" s="65"/>
      <c r="B39" s="57" t="s">
        <v>5</v>
      </c>
      <c r="C39" s="36">
        <v>2.762333276821439</v>
      </c>
      <c r="D39" s="36">
        <v>2.845901015037652</v>
      </c>
      <c r="E39" s="36">
        <v>3.0011043741054171</v>
      </c>
      <c r="F39" s="36">
        <v>3.1385728028163657</v>
      </c>
      <c r="G39" s="36">
        <v>3.2619501247856411</v>
      </c>
      <c r="H39" s="36">
        <v>3.3738603236111571</v>
      </c>
      <c r="I39" s="36">
        <v>3.4762560654220911</v>
      </c>
      <c r="J39" s="36">
        <v>3.5706299189759139</v>
      </c>
      <c r="K39" s="36">
        <v>3.6581484944540357</v>
      </c>
      <c r="L39" s="36">
        <v>3.739740984216362</v>
      </c>
      <c r="M39" s="37">
        <v>3.8161595333331646</v>
      </c>
    </row>
    <row r="40" spans="1:24" x14ac:dyDescent="0.2">
      <c r="A40" s="65"/>
      <c r="B40" s="57" t="s">
        <v>4</v>
      </c>
      <c r="C40" s="36">
        <v>4.9772723501278531</v>
      </c>
      <c r="D40" s="36">
        <v>5.3349338268225832</v>
      </c>
      <c r="E40" s="36">
        <v>5.6258784682391285</v>
      </c>
      <c r="F40" s="36">
        <v>5.8835771607006757</v>
      </c>
      <c r="G40" s="36">
        <v>6.1148606259226579</v>
      </c>
      <c r="H40" s="36">
        <v>6.3246477907347769</v>
      </c>
      <c r="I40" s="36">
        <v>6.5165991284036719</v>
      </c>
      <c r="J40" s="36">
        <v>6.6935126124045308</v>
      </c>
      <c r="K40" s="36">
        <v>6.8575751733743049</v>
      </c>
      <c r="L40" s="36">
        <v>7.0105286778523777</v>
      </c>
      <c r="M40" s="37">
        <v>7.1537830990447269</v>
      </c>
    </row>
    <row r="41" spans="1:24" ht="16" thickBot="1" x14ac:dyDescent="0.25">
      <c r="A41" s="66"/>
      <c r="B41" s="58" t="s">
        <v>6</v>
      </c>
      <c r="C41" s="55">
        <f t="shared" ref="C41:M41" si="6">SUM(C38:C40)</f>
        <v>10.950968089224361</v>
      </c>
      <c r="D41" s="55">
        <f t="shared" si="6"/>
        <v>11.682532442913907</v>
      </c>
      <c r="E41" s="55">
        <f t="shared" si="6"/>
        <v>12.319648164078366</v>
      </c>
      <c r="F41" s="55">
        <f t="shared" si="6"/>
        <v>12.883961318262617</v>
      </c>
      <c r="G41" s="55">
        <f t="shared" si="6"/>
        <v>13.390429940681242</v>
      </c>
      <c r="H41" s="55">
        <f t="shared" si="6"/>
        <v>13.849825584297729</v>
      </c>
      <c r="I41" s="55">
        <f t="shared" si="6"/>
        <v>14.270164018207261</v>
      </c>
      <c r="J41" s="55">
        <f t="shared" si="6"/>
        <v>14.657572294208299</v>
      </c>
      <c r="K41" s="55">
        <f t="shared" si="6"/>
        <v>15.016839391685767</v>
      </c>
      <c r="L41" s="55">
        <f t="shared" si="6"/>
        <v>15.351779680792729</v>
      </c>
      <c r="M41" s="56">
        <f t="shared" si="6"/>
        <v>15.665480745791175</v>
      </c>
    </row>
    <row r="42" spans="1:24" x14ac:dyDescent="0.2">
      <c r="A42" s="40"/>
    </row>
    <row r="43" spans="1:24" ht="15" customHeight="1" x14ac:dyDescent="0.2">
      <c r="A43" t="s">
        <v>35</v>
      </c>
      <c r="B43" t="s">
        <v>50</v>
      </c>
      <c r="O43" s="23"/>
      <c r="P43" s="23"/>
      <c r="Q43" s="23"/>
      <c r="R43" s="23"/>
      <c r="S43" s="23"/>
      <c r="T43" s="23"/>
      <c r="U43" s="23"/>
      <c r="V43" s="23"/>
      <c r="W43" s="23"/>
      <c r="X43" s="23"/>
    </row>
    <row r="44" spans="1:24" ht="15" customHeight="1" x14ac:dyDescent="0.2"/>
    <row r="45" spans="1:24" ht="15" customHeight="1" x14ac:dyDescent="0.2">
      <c r="B45" s="63" t="s">
        <v>54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</row>
    <row r="46" spans="1:24" ht="18" customHeight="1" x14ac:dyDescent="0.2"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</row>
    <row r="47" spans="1:24" ht="15" customHeight="1" x14ac:dyDescent="0.2"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</row>
    <row r="48" spans="1:24" ht="15" customHeight="1" x14ac:dyDescent="0.2"/>
    <row r="49" spans="2:13" ht="15" customHeight="1" x14ac:dyDescent="0.2">
      <c r="B49" s="63" t="s">
        <v>51</v>
      </c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2:13" ht="15" customHeight="1" x14ac:dyDescent="0.2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</row>
    <row r="51" spans="2:13" ht="15" customHeight="1" x14ac:dyDescent="0.2">
      <c r="B51" s="63" t="s">
        <v>42</v>
      </c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2:13" ht="15" customHeight="1" x14ac:dyDescent="0.2"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2:13" ht="15" customHeight="1" x14ac:dyDescent="0.2">
      <c r="B53" s="20"/>
      <c r="C53" s="20"/>
      <c r="D53" s="20"/>
      <c r="E53" s="20"/>
      <c r="F53" s="20"/>
      <c r="G53" s="20"/>
      <c r="H53" s="20"/>
      <c r="I53" s="20"/>
      <c r="J53" s="20"/>
    </row>
    <row r="54" spans="2:13" ht="15" customHeight="1" x14ac:dyDescent="0.2">
      <c r="B54" s="14" t="s">
        <v>19</v>
      </c>
    </row>
  </sheetData>
  <mergeCells count="4">
    <mergeCell ref="A38:A41"/>
    <mergeCell ref="B49:M49"/>
    <mergeCell ref="B51:M52"/>
    <mergeCell ref="B45:M47"/>
  </mergeCells>
  <phoneticPr fontId="7" type="noConversion"/>
  <pageMargins left="0.7" right="0.7" top="0.75" bottom="0.75" header="0.3" footer="0.3"/>
  <pageSetup scale="63" orientation="landscape" r:id="rId1"/>
  <headerFooter>
    <oddHeader>&amp;L&amp;9Alaska Department of Revenue
Tax Division&amp;R&amp;9Printed:  &amp;D &amp;T
Page: &amp;P of &amp;N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6"/>
  <sheetViews>
    <sheetView workbookViewId="0">
      <pane xSplit="1" topLeftCell="B1" activePane="topRight" state="frozen"/>
      <selection pane="topRight" activeCell="C26" sqref="C26"/>
    </sheetView>
  </sheetViews>
  <sheetFormatPr baseColWidth="10" defaultColWidth="8.83203125" defaultRowHeight="15" x14ac:dyDescent="0.2"/>
  <cols>
    <col min="1" max="1" width="56" bestFit="1" customWidth="1"/>
    <col min="2" max="73" width="8.6640625" customWidth="1"/>
  </cols>
  <sheetData>
    <row r="1" spans="1:73" x14ac:dyDescent="0.2">
      <c r="B1">
        <v>1</v>
      </c>
      <c r="C1">
        <f>B1+1</f>
        <v>2</v>
      </c>
      <c r="D1">
        <f t="shared" ref="D1:BO1" si="0">C1+1</f>
        <v>3</v>
      </c>
      <c r="E1">
        <f t="shared" si="0"/>
        <v>4</v>
      </c>
      <c r="F1">
        <f t="shared" si="0"/>
        <v>5</v>
      </c>
      <c r="G1">
        <f t="shared" si="0"/>
        <v>6</v>
      </c>
      <c r="H1">
        <f t="shared" si="0"/>
        <v>7</v>
      </c>
      <c r="I1">
        <f t="shared" si="0"/>
        <v>8</v>
      </c>
      <c r="J1">
        <f t="shared" si="0"/>
        <v>9</v>
      </c>
      <c r="K1">
        <f t="shared" si="0"/>
        <v>10</v>
      </c>
      <c r="L1">
        <f t="shared" si="0"/>
        <v>11</v>
      </c>
      <c r="M1">
        <f t="shared" si="0"/>
        <v>12</v>
      </c>
      <c r="N1">
        <f t="shared" si="0"/>
        <v>13</v>
      </c>
      <c r="O1">
        <f t="shared" si="0"/>
        <v>14</v>
      </c>
      <c r="P1">
        <f t="shared" si="0"/>
        <v>15</v>
      </c>
      <c r="Q1">
        <f t="shared" si="0"/>
        <v>16</v>
      </c>
      <c r="R1">
        <f t="shared" si="0"/>
        <v>17</v>
      </c>
      <c r="S1">
        <f t="shared" si="0"/>
        <v>18</v>
      </c>
      <c r="T1">
        <f t="shared" si="0"/>
        <v>19</v>
      </c>
      <c r="U1">
        <f t="shared" si="0"/>
        <v>20</v>
      </c>
      <c r="V1">
        <f t="shared" si="0"/>
        <v>21</v>
      </c>
      <c r="W1">
        <f t="shared" si="0"/>
        <v>22</v>
      </c>
      <c r="X1">
        <f t="shared" si="0"/>
        <v>23</v>
      </c>
      <c r="Y1">
        <f t="shared" si="0"/>
        <v>24</v>
      </c>
      <c r="Z1">
        <f t="shared" si="0"/>
        <v>25</v>
      </c>
      <c r="AA1">
        <f t="shared" si="0"/>
        <v>26</v>
      </c>
      <c r="AB1">
        <f t="shared" si="0"/>
        <v>27</v>
      </c>
      <c r="AC1">
        <f t="shared" si="0"/>
        <v>28</v>
      </c>
      <c r="AD1">
        <f t="shared" si="0"/>
        <v>29</v>
      </c>
      <c r="AE1">
        <f t="shared" si="0"/>
        <v>30</v>
      </c>
      <c r="AF1">
        <f t="shared" si="0"/>
        <v>31</v>
      </c>
      <c r="AG1">
        <f t="shared" si="0"/>
        <v>32</v>
      </c>
      <c r="AH1">
        <f t="shared" si="0"/>
        <v>33</v>
      </c>
      <c r="AI1">
        <f t="shared" si="0"/>
        <v>34</v>
      </c>
      <c r="AJ1">
        <f t="shared" si="0"/>
        <v>35</v>
      </c>
      <c r="AK1">
        <f t="shared" si="0"/>
        <v>36</v>
      </c>
      <c r="AL1">
        <f t="shared" si="0"/>
        <v>37</v>
      </c>
      <c r="AM1">
        <f t="shared" si="0"/>
        <v>38</v>
      </c>
      <c r="AN1">
        <f t="shared" si="0"/>
        <v>39</v>
      </c>
      <c r="AO1">
        <f t="shared" si="0"/>
        <v>40</v>
      </c>
      <c r="AP1">
        <f t="shared" si="0"/>
        <v>41</v>
      </c>
      <c r="AQ1">
        <f t="shared" si="0"/>
        <v>42</v>
      </c>
      <c r="AR1">
        <f t="shared" si="0"/>
        <v>43</v>
      </c>
      <c r="AS1">
        <f t="shared" si="0"/>
        <v>44</v>
      </c>
      <c r="AT1">
        <f t="shared" si="0"/>
        <v>45</v>
      </c>
      <c r="AU1">
        <f t="shared" si="0"/>
        <v>46</v>
      </c>
      <c r="AV1">
        <f t="shared" si="0"/>
        <v>47</v>
      </c>
      <c r="AW1">
        <f t="shared" si="0"/>
        <v>48</v>
      </c>
      <c r="AX1">
        <f t="shared" si="0"/>
        <v>49</v>
      </c>
      <c r="AY1">
        <f t="shared" si="0"/>
        <v>50</v>
      </c>
      <c r="AZ1">
        <f t="shared" si="0"/>
        <v>51</v>
      </c>
      <c r="BA1">
        <f t="shared" si="0"/>
        <v>52</v>
      </c>
      <c r="BB1">
        <f t="shared" si="0"/>
        <v>53</v>
      </c>
      <c r="BC1">
        <f t="shared" si="0"/>
        <v>54</v>
      </c>
      <c r="BD1">
        <f t="shared" si="0"/>
        <v>55</v>
      </c>
      <c r="BE1">
        <f t="shared" si="0"/>
        <v>56</v>
      </c>
      <c r="BF1">
        <f t="shared" si="0"/>
        <v>57</v>
      </c>
      <c r="BG1">
        <f t="shared" si="0"/>
        <v>58</v>
      </c>
      <c r="BH1">
        <f t="shared" si="0"/>
        <v>59</v>
      </c>
      <c r="BI1">
        <f t="shared" si="0"/>
        <v>60</v>
      </c>
      <c r="BJ1">
        <f t="shared" si="0"/>
        <v>61</v>
      </c>
      <c r="BK1">
        <f t="shared" si="0"/>
        <v>62</v>
      </c>
      <c r="BL1">
        <f t="shared" si="0"/>
        <v>63</v>
      </c>
      <c r="BM1">
        <f t="shared" si="0"/>
        <v>64</v>
      </c>
      <c r="BN1">
        <f t="shared" si="0"/>
        <v>65</v>
      </c>
      <c r="BO1">
        <f t="shared" si="0"/>
        <v>66</v>
      </c>
      <c r="BP1">
        <f t="shared" ref="BP1:BU1" si="1">BO1+1</f>
        <v>67</v>
      </c>
      <c r="BQ1">
        <f t="shared" si="1"/>
        <v>68</v>
      </c>
      <c r="BR1">
        <f t="shared" si="1"/>
        <v>69</v>
      </c>
      <c r="BS1">
        <f t="shared" si="1"/>
        <v>70</v>
      </c>
      <c r="BT1">
        <f t="shared" si="1"/>
        <v>71</v>
      </c>
      <c r="BU1" s="1">
        <f t="shared" si="1"/>
        <v>72</v>
      </c>
    </row>
    <row r="2" spans="1:73" s="2" customFormat="1" x14ac:dyDescent="0.2">
      <c r="B2" s="59">
        <v>42644</v>
      </c>
      <c r="C2" s="59">
        <f>EDATE(B2,1)</f>
        <v>42675</v>
      </c>
      <c r="D2" s="59">
        <f t="shared" ref="D2:BO2" si="2">EDATE(C2,1)</f>
        <v>42705</v>
      </c>
      <c r="E2" s="59">
        <f t="shared" si="2"/>
        <v>42736</v>
      </c>
      <c r="F2" s="59">
        <f t="shared" si="2"/>
        <v>42767</v>
      </c>
      <c r="G2" s="59">
        <f t="shared" si="2"/>
        <v>42795</v>
      </c>
      <c r="H2" s="59">
        <f t="shared" si="2"/>
        <v>42826</v>
      </c>
      <c r="I2" s="59">
        <f t="shared" si="2"/>
        <v>42856</v>
      </c>
      <c r="J2" s="59">
        <f t="shared" si="2"/>
        <v>42887</v>
      </c>
      <c r="K2" s="59">
        <f t="shared" si="2"/>
        <v>42917</v>
      </c>
      <c r="L2" s="59">
        <f t="shared" si="2"/>
        <v>42948</v>
      </c>
      <c r="M2" s="59">
        <f t="shared" si="2"/>
        <v>42979</v>
      </c>
      <c r="N2" s="59">
        <f t="shared" si="2"/>
        <v>43009</v>
      </c>
      <c r="O2" s="59">
        <f t="shared" si="2"/>
        <v>43040</v>
      </c>
      <c r="P2" s="59">
        <f t="shared" si="2"/>
        <v>43070</v>
      </c>
      <c r="Q2" s="59">
        <f t="shared" si="2"/>
        <v>43101</v>
      </c>
      <c r="R2" s="59">
        <f t="shared" si="2"/>
        <v>43132</v>
      </c>
      <c r="S2" s="59">
        <f t="shared" si="2"/>
        <v>43160</v>
      </c>
      <c r="T2" s="59">
        <f t="shared" si="2"/>
        <v>43191</v>
      </c>
      <c r="U2" s="59">
        <f t="shared" si="2"/>
        <v>43221</v>
      </c>
      <c r="V2" s="59">
        <f t="shared" si="2"/>
        <v>43252</v>
      </c>
      <c r="W2" s="59">
        <f t="shared" si="2"/>
        <v>43282</v>
      </c>
      <c r="X2" s="59">
        <f t="shared" si="2"/>
        <v>43313</v>
      </c>
      <c r="Y2" s="59">
        <f t="shared" si="2"/>
        <v>43344</v>
      </c>
      <c r="Z2" s="59">
        <f t="shared" si="2"/>
        <v>43374</v>
      </c>
      <c r="AA2" s="59">
        <f t="shared" si="2"/>
        <v>43405</v>
      </c>
      <c r="AB2" s="59">
        <f t="shared" si="2"/>
        <v>43435</v>
      </c>
      <c r="AC2" s="59">
        <f t="shared" si="2"/>
        <v>43466</v>
      </c>
      <c r="AD2" s="59">
        <f t="shared" si="2"/>
        <v>43497</v>
      </c>
      <c r="AE2" s="59">
        <f t="shared" si="2"/>
        <v>43525</v>
      </c>
      <c r="AF2" s="59">
        <f t="shared" si="2"/>
        <v>43556</v>
      </c>
      <c r="AG2" s="59">
        <f t="shared" si="2"/>
        <v>43586</v>
      </c>
      <c r="AH2" s="59">
        <f t="shared" si="2"/>
        <v>43617</v>
      </c>
      <c r="AI2" s="59">
        <f t="shared" si="2"/>
        <v>43647</v>
      </c>
      <c r="AJ2" s="59">
        <f t="shared" si="2"/>
        <v>43678</v>
      </c>
      <c r="AK2" s="59">
        <f t="shared" si="2"/>
        <v>43709</v>
      </c>
      <c r="AL2" s="59">
        <f t="shared" si="2"/>
        <v>43739</v>
      </c>
      <c r="AM2" s="59">
        <f t="shared" si="2"/>
        <v>43770</v>
      </c>
      <c r="AN2" s="59">
        <f t="shared" si="2"/>
        <v>43800</v>
      </c>
      <c r="AO2" s="59">
        <f t="shared" si="2"/>
        <v>43831</v>
      </c>
      <c r="AP2" s="59">
        <f t="shared" si="2"/>
        <v>43862</v>
      </c>
      <c r="AQ2" s="59">
        <f t="shared" si="2"/>
        <v>43891</v>
      </c>
      <c r="AR2" s="59">
        <f t="shared" si="2"/>
        <v>43922</v>
      </c>
      <c r="AS2" s="59">
        <f t="shared" si="2"/>
        <v>43952</v>
      </c>
      <c r="AT2" s="59">
        <f t="shared" si="2"/>
        <v>43983</v>
      </c>
      <c r="AU2" s="59">
        <f t="shared" si="2"/>
        <v>44013</v>
      </c>
      <c r="AV2" s="59">
        <f t="shared" si="2"/>
        <v>44044</v>
      </c>
      <c r="AW2" s="59">
        <f t="shared" si="2"/>
        <v>44075</v>
      </c>
      <c r="AX2" s="59">
        <f t="shared" si="2"/>
        <v>44105</v>
      </c>
      <c r="AY2" s="59">
        <f t="shared" si="2"/>
        <v>44136</v>
      </c>
      <c r="AZ2" s="59">
        <f t="shared" si="2"/>
        <v>44166</v>
      </c>
      <c r="BA2" s="59">
        <f t="shared" si="2"/>
        <v>44197</v>
      </c>
      <c r="BB2" s="59">
        <f t="shared" si="2"/>
        <v>44228</v>
      </c>
      <c r="BC2" s="59">
        <f t="shared" si="2"/>
        <v>44256</v>
      </c>
      <c r="BD2" s="59">
        <f t="shared" si="2"/>
        <v>44287</v>
      </c>
      <c r="BE2" s="59">
        <f t="shared" si="2"/>
        <v>44317</v>
      </c>
      <c r="BF2" s="59">
        <f t="shared" si="2"/>
        <v>44348</v>
      </c>
      <c r="BG2" s="59">
        <f t="shared" si="2"/>
        <v>44378</v>
      </c>
      <c r="BH2" s="59">
        <f t="shared" si="2"/>
        <v>44409</v>
      </c>
      <c r="BI2" s="59">
        <f t="shared" si="2"/>
        <v>44440</v>
      </c>
      <c r="BJ2" s="59">
        <f t="shared" si="2"/>
        <v>44470</v>
      </c>
      <c r="BK2" s="59">
        <f t="shared" si="2"/>
        <v>44501</v>
      </c>
      <c r="BL2" s="59">
        <f t="shared" si="2"/>
        <v>44531</v>
      </c>
      <c r="BM2" s="59">
        <f t="shared" si="2"/>
        <v>44562</v>
      </c>
      <c r="BN2" s="59">
        <f t="shared" si="2"/>
        <v>44593</v>
      </c>
      <c r="BO2" s="59">
        <f t="shared" si="2"/>
        <v>44621</v>
      </c>
      <c r="BP2" s="59">
        <f t="shared" ref="BP2:BU2" si="3">EDATE(BO2,1)</f>
        <v>44652</v>
      </c>
      <c r="BQ2" s="59">
        <f t="shared" si="3"/>
        <v>44682</v>
      </c>
      <c r="BR2" s="59">
        <f t="shared" si="3"/>
        <v>44713</v>
      </c>
      <c r="BS2" s="59">
        <f t="shared" si="3"/>
        <v>44743</v>
      </c>
      <c r="BT2" s="59">
        <f t="shared" si="3"/>
        <v>44774</v>
      </c>
      <c r="BU2" s="60">
        <f t="shared" si="3"/>
        <v>44805</v>
      </c>
    </row>
    <row r="3" spans="1:73" s="3" customForma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BU3" s="10"/>
    </row>
    <row r="4" spans="1:73" x14ac:dyDescent="0.2">
      <c r="A4" s="5" t="s">
        <v>7</v>
      </c>
      <c r="B4" s="6">
        <v>-1</v>
      </c>
      <c r="C4" s="6">
        <v>-1</v>
      </c>
      <c r="D4" s="6">
        <v>-1</v>
      </c>
      <c r="E4" s="6">
        <v>-1</v>
      </c>
      <c r="F4" s="6">
        <v>-1</v>
      </c>
      <c r="G4" s="6">
        <v>-1</v>
      </c>
      <c r="H4" s="6">
        <v>-1</v>
      </c>
      <c r="I4" s="6">
        <v>-1</v>
      </c>
      <c r="J4" s="6">
        <v>-1.0134349033176504</v>
      </c>
      <c r="K4" s="6">
        <v>-1.0031947107993189</v>
      </c>
      <c r="L4" s="6">
        <v>0.73878223620766292</v>
      </c>
      <c r="M4" s="6">
        <v>0.11019531056544341</v>
      </c>
      <c r="N4" s="6">
        <v>0.13076421522787204</v>
      </c>
      <c r="O4" s="6">
        <v>0.13055294100858691</v>
      </c>
      <c r="P4" s="6">
        <v>0.10023360879528016</v>
      </c>
      <c r="Q4" s="6">
        <v>0.15111572494642458</v>
      </c>
      <c r="R4" s="6">
        <v>0.12474831503306061</v>
      </c>
      <c r="S4" s="6">
        <v>0.13783944756249289</v>
      </c>
      <c r="T4" s="6">
        <v>0.13857272501195803</v>
      </c>
      <c r="U4" s="6">
        <v>0.13074192312953847</v>
      </c>
      <c r="V4" s="6">
        <v>0.13080643109304366</v>
      </c>
      <c r="W4" s="6">
        <v>0.13115870946058694</v>
      </c>
      <c r="X4" s="6">
        <v>0.13071341269250472</v>
      </c>
      <c r="Y4" s="6">
        <v>0.13672098924378295</v>
      </c>
      <c r="Z4" s="6">
        <v>0.14652120089337758</v>
      </c>
      <c r="AA4" s="6">
        <v>0.13699438361162908</v>
      </c>
      <c r="AB4" s="6">
        <v>0.1319071518572372</v>
      </c>
      <c r="AC4" s="6">
        <v>0.17675984697888877</v>
      </c>
      <c r="AD4" s="6">
        <v>0.17291947023856055</v>
      </c>
      <c r="AE4" s="6">
        <v>0.15063684598794569</v>
      </c>
      <c r="AF4" s="6">
        <v>0.16019468287203698</v>
      </c>
      <c r="AG4" s="6">
        <v>0.13861386006007115</v>
      </c>
      <c r="AH4" s="6">
        <v>0.14366749606370335</v>
      </c>
      <c r="AI4" s="6">
        <v>0.13774654787670559</v>
      </c>
      <c r="AJ4" s="6">
        <v>0.13413086868380147</v>
      </c>
      <c r="AK4" s="6">
        <v>0.14646247438175924</v>
      </c>
      <c r="AL4" s="6">
        <v>0.13965701594618063</v>
      </c>
      <c r="AM4" s="6">
        <v>0.1401234851053052</v>
      </c>
      <c r="AN4" s="6">
        <v>0.13470119632746966</v>
      </c>
      <c r="AO4" s="6">
        <v>0.17427518504879499</v>
      </c>
      <c r="AP4" s="6">
        <v>0.14788093813355524</v>
      </c>
      <c r="AQ4" s="6">
        <v>0.13630985197627499</v>
      </c>
      <c r="AR4" s="6">
        <v>0.14438497811823345</v>
      </c>
      <c r="AS4" s="6">
        <v>0.13722819867103431</v>
      </c>
      <c r="AT4" s="6">
        <v>0.14022718600362902</v>
      </c>
      <c r="AU4" s="6">
        <v>0.12226588315376521</v>
      </c>
      <c r="AV4" s="6">
        <v>0.12493414402977204</v>
      </c>
      <c r="AW4" s="6">
        <v>0.13018161171839313</v>
      </c>
      <c r="AX4" s="6">
        <v>0.14519544876083645</v>
      </c>
      <c r="AY4" s="6">
        <v>0.124191276261529</v>
      </c>
      <c r="AZ4" s="6">
        <v>0.11830972525297608</v>
      </c>
      <c r="BA4" s="6">
        <v>0.15043412999426992</v>
      </c>
      <c r="BB4" s="6">
        <v>0.14279337070476172</v>
      </c>
      <c r="BC4" s="6">
        <v>0.12643459524364745</v>
      </c>
      <c r="BD4" s="6">
        <v>0.13753430807737779</v>
      </c>
      <c r="BE4" s="6">
        <v>0.12139161941439371</v>
      </c>
      <c r="BF4" s="6">
        <v>0.11208632993634474</v>
      </c>
      <c r="BG4" s="6">
        <v>0.11628815357898813</v>
      </c>
      <c r="BH4" s="6">
        <v>0.11677348431421088</v>
      </c>
      <c r="BI4" s="6">
        <v>0.12675797687174317</v>
      </c>
      <c r="BJ4" s="6">
        <v>0.10899497911770091</v>
      </c>
      <c r="BK4" s="6">
        <v>0.12135685240763194</v>
      </c>
      <c r="BL4" s="6">
        <v>0.10440158499039505</v>
      </c>
      <c r="BM4" s="6">
        <v>0.13240312714499092</v>
      </c>
      <c r="BN4" s="6">
        <v>0.12411847139332917</v>
      </c>
      <c r="BO4" s="6">
        <v>0.12929701712456459</v>
      </c>
      <c r="BP4" s="6">
        <v>0.12633379641162143</v>
      </c>
      <c r="BQ4" s="6">
        <v>0.10798233244889767</v>
      </c>
      <c r="BR4" s="6">
        <v>0.10635684631095818</v>
      </c>
      <c r="BS4" s="6">
        <v>0.10670934985514435</v>
      </c>
      <c r="BT4" s="6"/>
      <c r="BU4" s="11"/>
    </row>
    <row r="5" spans="1:73" s="7" customFormat="1" x14ac:dyDescent="0.2">
      <c r="A5" s="8" t="s">
        <v>8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>
        <v>0.12895356371056602</v>
      </c>
      <c r="Y5" s="9">
        <v>0.131164036933761</v>
      </c>
      <c r="Z5" s="9">
        <v>0.13247711907255313</v>
      </c>
      <c r="AA5" s="9">
        <v>0.13301390595613996</v>
      </c>
      <c r="AB5" s="9">
        <v>0.13565336787796972</v>
      </c>
      <c r="AC5" s="9">
        <v>0.13779037804734173</v>
      </c>
      <c r="AD5" s="9">
        <v>0.14180464098113341</v>
      </c>
      <c r="AE5" s="9">
        <v>0.14287109084992114</v>
      </c>
      <c r="AF5" s="9">
        <v>0.1446729206715944</v>
      </c>
      <c r="AG5" s="9">
        <v>0.14532891541580542</v>
      </c>
      <c r="AH5" s="9">
        <v>0.14640067083002709</v>
      </c>
      <c r="AI5" s="9">
        <v>0.14694965736470364</v>
      </c>
      <c r="AJ5" s="9">
        <v>0.14723444536397837</v>
      </c>
      <c r="AK5" s="9">
        <v>0.14804623579214307</v>
      </c>
      <c r="AL5" s="9">
        <v>0.14747422037987667</v>
      </c>
      <c r="AM5" s="9">
        <v>0.14773497883768302</v>
      </c>
      <c r="AN5" s="9">
        <v>0.14796781587686902</v>
      </c>
      <c r="AO5" s="9">
        <v>0.14776076071602787</v>
      </c>
      <c r="AP5" s="9">
        <v>0.14567421637394409</v>
      </c>
      <c r="AQ5" s="9">
        <v>0.14448030020630487</v>
      </c>
      <c r="AR5" s="9">
        <v>0.14316282481015458</v>
      </c>
      <c r="AS5" s="9">
        <v>0.14304735302773486</v>
      </c>
      <c r="AT5" s="9">
        <v>0.14276066052272868</v>
      </c>
      <c r="AU5" s="9">
        <v>0.1414706051291503</v>
      </c>
      <c r="AV5" s="9">
        <v>0.14070421140798117</v>
      </c>
      <c r="AW5" s="9">
        <v>0.13934747285270066</v>
      </c>
      <c r="AX5" s="9">
        <v>0.13980900892058865</v>
      </c>
      <c r="AY5" s="9">
        <v>0.13848132485027395</v>
      </c>
      <c r="AZ5" s="9">
        <v>0.13711536892739948</v>
      </c>
      <c r="BA5" s="9">
        <v>0.13512861433952242</v>
      </c>
      <c r="BB5" s="9">
        <v>0.13470465038712295</v>
      </c>
      <c r="BC5" s="9">
        <v>0.13388171232607066</v>
      </c>
      <c r="BD5" s="9">
        <v>0.13331082315599935</v>
      </c>
      <c r="BE5" s="9">
        <v>0.13199110821794599</v>
      </c>
      <c r="BF5" s="9">
        <v>0.12964603687900564</v>
      </c>
      <c r="BG5" s="9">
        <v>0.12914789274777419</v>
      </c>
      <c r="BH5" s="9">
        <v>0.12846783777147744</v>
      </c>
      <c r="BI5" s="9">
        <v>0.12818253486758993</v>
      </c>
      <c r="BJ5" s="9">
        <v>0.12516582906399529</v>
      </c>
      <c r="BK5" s="9">
        <v>0.12492962707617054</v>
      </c>
      <c r="BL5" s="9">
        <v>0.12377061538762209</v>
      </c>
      <c r="BM5" s="9">
        <v>0.12226803181684887</v>
      </c>
      <c r="BN5" s="9">
        <v>0.12071179020756283</v>
      </c>
      <c r="BO5" s="9">
        <v>0.12095032536430593</v>
      </c>
      <c r="BP5" s="9">
        <v>0.12001694939215955</v>
      </c>
      <c r="BQ5" s="9">
        <v>0.11889950881170157</v>
      </c>
      <c r="BR5" s="9">
        <v>0.11842205184291933</v>
      </c>
      <c r="BS5" s="9">
        <v>0.11762381819926569</v>
      </c>
      <c r="BT5" s="9"/>
      <c r="BU5" s="12"/>
    </row>
    <row r="6" spans="1:73" x14ac:dyDescent="0.2">
      <c r="BU6" s="13"/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Summary Tables</vt:lpstr>
      <vt:lpstr>Backup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Cohen, Gabriel A (DOR)</dc:creator>
  <cp:lastModifiedBy>Microsoft Office User</cp:lastModifiedBy>
  <cp:lastPrinted>2023-01-04T00:06:16Z</cp:lastPrinted>
  <dcterms:created xsi:type="dcterms:W3CDTF">2022-12-06T17:11:29Z</dcterms:created>
  <dcterms:modified xsi:type="dcterms:W3CDTF">2023-01-13T01:50:10Z</dcterms:modified>
</cp:coreProperties>
</file>