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ABC\Admin\Website\MCB\Board Meetings\2021\Mar 31 - Apr 1 2021\"/>
    </mc:Choice>
  </mc:AlternateContent>
  <xr:revisionPtr revIDLastSave="0" documentId="8_{77EF2EE5-704C-40FB-B86D-3913FEF75E82}" xr6:coauthVersionLast="45" xr6:coauthVersionMax="45" xr10:uidLastSave="{00000000-0000-0000-0000-000000000000}"/>
  <bookViews>
    <workbookView xWindow="-120" yWindow="-120" windowWidth="29040" windowHeight="15840" tabRatio="500" activeTab="5" xr2:uid="{00000000-000D-0000-FFFF-FFFF00000000}"/>
  </bookViews>
  <sheets>
    <sheet name="Survey #1 Data" sheetId="2" r:id="rId1"/>
    <sheet name="Surv.Monk S1" sheetId="5" r:id="rId2"/>
    <sheet name="Survey #2 Data" sheetId="1" r:id="rId3"/>
    <sheet name="Surv.Monk S2" sheetId="4" r:id="rId4"/>
    <sheet name="S1+S2 Rank" sheetId="3" r:id="rId5"/>
    <sheet name="TAB 3 " sheetId="6" r:id="rId6"/>
  </sheets>
  <definedNames>
    <definedName name="_xlnm._FilterDatabase" localSheetId="1" hidden="1">'Surv.Monk S1'!$A$2:$CN$77</definedName>
    <definedName name="_xlnm._FilterDatabase" localSheetId="3" hidden="1">'Surv.Monk S2'!$A$2:$EJ$2</definedName>
    <definedName name="OLE_LINK1" localSheetId="5">'TAB 3 '!#REF!</definedName>
    <definedName name="_xlnm.Print_Titles" localSheetId="2">'Survey #2 Data'!$1:$2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E82" i="6" l="1"/>
  <c r="F82" i="6"/>
  <c r="D82" i="6"/>
  <c r="D16" i="1"/>
  <c r="E27" i="1"/>
  <c r="D31" i="1"/>
  <c r="I5" i="1"/>
  <c r="J22" i="1"/>
  <c r="J25" i="1"/>
  <c r="L5" i="1"/>
  <c r="L10" i="1"/>
  <c r="H15" i="1"/>
  <c r="E106" i="6" s="1"/>
  <c r="H21" i="1"/>
  <c r="H24" i="1"/>
  <c r="E108" i="6"/>
  <c r="E71" i="6"/>
  <c r="BJ75" i="4"/>
  <c r="I17" i="1" s="1"/>
  <c r="F115" i="6"/>
  <c r="BD75" i="4"/>
  <c r="I15" i="1" s="1"/>
  <c r="F106" i="6"/>
  <c r="F104" i="6"/>
  <c r="F64" i="6"/>
  <c r="S33" i="1"/>
  <c r="F56" i="6" s="1"/>
  <c r="D54" i="6"/>
  <c r="AE74" i="5"/>
  <c r="J7" i="2" s="1"/>
  <c r="F47" i="6"/>
  <c r="AD74" i="5"/>
  <c r="I7" i="2" s="1"/>
  <c r="AC74" i="5"/>
  <c r="H7" i="2" s="1"/>
  <c r="CI75" i="4"/>
  <c r="I25" i="1" s="1"/>
  <c r="F40" i="6" s="1"/>
  <c r="D40" i="6"/>
  <c r="E30" i="6"/>
  <c r="E28" i="6"/>
  <c r="D23" i="6"/>
  <c r="S74" i="5"/>
  <c r="J4" i="2"/>
  <c r="W74" i="5"/>
  <c r="J5" i="2" s="1"/>
  <c r="F14" i="6" s="1"/>
  <c r="AA74" i="5"/>
  <c r="J6" i="2"/>
  <c r="AM74" i="5"/>
  <c r="J9" i="2" s="1"/>
  <c r="BK74" i="5"/>
  <c r="J15" i="2"/>
  <c r="F79" i="6" s="1"/>
  <c r="CI74" i="5"/>
  <c r="J21" i="2" s="1"/>
  <c r="F113" i="6" s="1"/>
  <c r="BG75" i="4"/>
  <c r="I16" i="1" s="1"/>
  <c r="CV75" i="4"/>
  <c r="I29" i="1" s="1"/>
  <c r="L39" i="1"/>
  <c r="K39" i="1"/>
  <c r="O37" i="1"/>
  <c r="M37" i="1"/>
  <c r="K36" i="1"/>
  <c r="N34" i="1"/>
  <c r="M34" i="1"/>
  <c r="D33" i="1"/>
  <c r="N31" i="1"/>
  <c r="CV77" i="4"/>
  <c r="O29" i="1" s="1"/>
  <c r="CT77" i="4"/>
  <c r="M29" i="1"/>
  <c r="CV76" i="4"/>
  <c r="L29" i="1" s="1"/>
  <c r="CT76" i="4"/>
  <c r="J29" i="1" s="1"/>
  <c r="CT75" i="4"/>
  <c r="G29" i="1" s="1"/>
  <c r="CV74" i="4"/>
  <c r="F29" i="1" s="1"/>
  <c r="CT74" i="4"/>
  <c r="D29" i="1" s="1"/>
  <c r="CS77" i="4"/>
  <c r="O28" i="1"/>
  <c r="CR77" i="4"/>
  <c r="N28" i="1"/>
  <c r="CS76" i="4"/>
  <c r="L28" i="1" s="1"/>
  <c r="CR76" i="4"/>
  <c r="K28" i="1" s="1"/>
  <c r="CS75" i="4"/>
  <c r="I28" i="1" s="1"/>
  <c r="CR75" i="4"/>
  <c r="H28" i="1" s="1"/>
  <c r="CS74" i="4"/>
  <c r="F28" i="1" s="1"/>
  <c r="CR74" i="4"/>
  <c r="E28" i="1" s="1"/>
  <c r="J27" i="1"/>
  <c r="O26" i="1"/>
  <c r="CI76" i="4"/>
  <c r="CI77" i="4"/>
  <c r="O25" i="1" s="1"/>
  <c r="CI74" i="4"/>
  <c r="F25" i="1" s="1"/>
  <c r="N21" i="1"/>
  <c r="O19" i="1"/>
  <c r="N19" i="1"/>
  <c r="J18" i="1"/>
  <c r="BJ77" i="4"/>
  <c r="O17" i="1" s="1"/>
  <c r="BJ76" i="4"/>
  <c r="L17" i="1" s="1"/>
  <c r="BG77" i="4"/>
  <c r="O16" i="1"/>
  <c r="N16" i="1"/>
  <c r="L16" i="1"/>
  <c r="BJ74" i="4"/>
  <c r="F17" i="1" s="1"/>
  <c r="BG74" i="4"/>
  <c r="F16" i="1" s="1"/>
  <c r="BD77" i="4"/>
  <c r="O15" i="1"/>
  <c r="BD76" i="4"/>
  <c r="L15" i="1" s="1"/>
  <c r="J15" i="1"/>
  <c r="BD74" i="4"/>
  <c r="F15" i="1" s="1"/>
  <c r="O12" i="1"/>
  <c r="M10" i="1"/>
  <c r="N7" i="1"/>
  <c r="M6" i="1"/>
  <c r="L6" i="1"/>
  <c r="N4" i="1"/>
  <c r="M4" i="1"/>
  <c r="W75" i="4"/>
  <c r="I4" i="1" s="1"/>
  <c r="F110" i="6" s="1"/>
  <c r="V75" i="4"/>
  <c r="H4" i="1" s="1"/>
  <c r="E110" i="6" s="1"/>
  <c r="U75" i="4"/>
  <c r="G4" i="1" s="1"/>
  <c r="D110" i="6" s="1"/>
  <c r="W74" i="4"/>
  <c r="F4" i="1" s="1"/>
  <c r="V74" i="4"/>
  <c r="E4" i="1" s="1"/>
  <c r="U74" i="4"/>
  <c r="D4" i="1" s="1"/>
  <c r="CM76" i="5"/>
  <c r="P22" i="2"/>
  <c r="CL76" i="5"/>
  <c r="O22" i="2"/>
  <c r="CK76" i="5"/>
  <c r="N22" i="2" s="1"/>
  <c r="CM75" i="5"/>
  <c r="M22" i="2" s="1"/>
  <c r="CL75" i="5"/>
  <c r="L22" i="2"/>
  <c r="CK75" i="5"/>
  <c r="K22" i="2"/>
  <c r="CM74" i="5"/>
  <c r="J22" i="2" s="1"/>
  <c r="F114" i="6" s="1"/>
  <c r="CL74" i="5"/>
  <c r="I22" i="2" s="1"/>
  <c r="E114" i="6" s="1"/>
  <c r="CK74" i="5"/>
  <c r="H22" i="2"/>
  <c r="D114" i="6" s="1"/>
  <c r="CM73" i="5"/>
  <c r="G22" i="2"/>
  <c r="CL73" i="5"/>
  <c r="F22" i="2" s="1"/>
  <c r="CK73" i="5"/>
  <c r="E22" i="2" s="1"/>
  <c r="CI76" i="5"/>
  <c r="P21" i="2"/>
  <c r="CH76" i="5"/>
  <c r="O21" i="2" s="1"/>
  <c r="CG76" i="5"/>
  <c r="N21" i="2" s="1"/>
  <c r="CI75" i="5"/>
  <c r="M21" i="2" s="1"/>
  <c r="CH75" i="5"/>
  <c r="L21" i="2"/>
  <c r="CG75" i="5"/>
  <c r="K21" i="2" s="1"/>
  <c r="CH74" i="5"/>
  <c r="I21" i="2" s="1"/>
  <c r="E113" i="6" s="1"/>
  <c r="CG74" i="5"/>
  <c r="H21" i="2" s="1"/>
  <c r="D113" i="6" s="1"/>
  <c r="CI73" i="5"/>
  <c r="G21" i="2"/>
  <c r="CH73" i="5"/>
  <c r="F21" i="2" s="1"/>
  <c r="CG73" i="5"/>
  <c r="E21" i="2" s="1"/>
  <c r="CE76" i="5"/>
  <c r="P20" i="2" s="1"/>
  <c r="CD76" i="5"/>
  <c r="O20" i="2"/>
  <c r="CC76" i="5"/>
  <c r="N20" i="2" s="1"/>
  <c r="CE75" i="5"/>
  <c r="M20" i="2" s="1"/>
  <c r="CD75" i="5"/>
  <c r="L20" i="2" s="1"/>
  <c r="CC75" i="5"/>
  <c r="K20" i="2"/>
  <c r="CE74" i="5"/>
  <c r="J20" i="2" s="1"/>
  <c r="F105" i="6" s="1"/>
  <c r="CD74" i="5"/>
  <c r="I20" i="2" s="1"/>
  <c r="E105" i="6" s="1"/>
  <c r="CC74" i="5"/>
  <c r="H20" i="2" s="1"/>
  <c r="D105" i="6" s="1"/>
  <c r="CE73" i="5"/>
  <c r="G20" i="2"/>
  <c r="CD73" i="5"/>
  <c r="F20" i="2"/>
  <c r="CC73" i="5"/>
  <c r="E20" i="2" s="1"/>
  <c r="CA76" i="5"/>
  <c r="P19" i="2"/>
  <c r="BZ76" i="5"/>
  <c r="O19" i="2"/>
  <c r="BY76" i="5"/>
  <c r="N19" i="2"/>
  <c r="CA75" i="5"/>
  <c r="M19" i="2" s="1"/>
  <c r="BZ75" i="5"/>
  <c r="L19" i="2" s="1"/>
  <c r="BY75" i="5"/>
  <c r="K19" i="2"/>
  <c r="CA74" i="5"/>
  <c r="J19" i="2"/>
  <c r="F103" i="6" s="1"/>
  <c r="BZ74" i="5"/>
  <c r="I19" i="2" s="1"/>
  <c r="E103" i="6" s="1"/>
  <c r="BY74" i="5"/>
  <c r="H19" i="2" s="1"/>
  <c r="D103" i="6" s="1"/>
  <c r="CA73" i="5"/>
  <c r="G19" i="2"/>
  <c r="BZ73" i="5"/>
  <c r="F19" i="2"/>
  <c r="BY73" i="5"/>
  <c r="E19" i="2" s="1"/>
  <c r="BW76" i="5"/>
  <c r="P18" i="2" s="1"/>
  <c r="BV76" i="5"/>
  <c r="O18" i="2"/>
  <c r="BU76" i="5"/>
  <c r="N18" i="2"/>
  <c r="BW75" i="5"/>
  <c r="M18" i="2" s="1"/>
  <c r="BV75" i="5"/>
  <c r="L18" i="2" s="1"/>
  <c r="BU75" i="5"/>
  <c r="K18" i="2"/>
  <c r="BW74" i="5"/>
  <c r="J18" i="2"/>
  <c r="F102" i="6" s="1"/>
  <c r="BV74" i="5"/>
  <c r="I18" i="2" s="1"/>
  <c r="E102" i="6" s="1"/>
  <c r="BU74" i="5"/>
  <c r="H18" i="2" s="1"/>
  <c r="D102" i="6" s="1"/>
  <c r="BW73" i="5"/>
  <c r="G18" i="2"/>
  <c r="BV73" i="5"/>
  <c r="F18" i="2"/>
  <c r="BU73" i="5"/>
  <c r="E18" i="2" s="1"/>
  <c r="BS76" i="5"/>
  <c r="P17" i="2" s="1"/>
  <c r="BR76" i="5"/>
  <c r="O17" i="2" s="1"/>
  <c r="BQ76" i="5"/>
  <c r="N17" i="2"/>
  <c r="BS75" i="5"/>
  <c r="M17" i="2" s="1"/>
  <c r="BR75" i="5"/>
  <c r="L17" i="2" s="1"/>
  <c r="BQ75" i="5"/>
  <c r="K17" i="2" s="1"/>
  <c r="BS74" i="5"/>
  <c r="J17" i="2"/>
  <c r="BR74" i="5"/>
  <c r="I17" i="2" s="1"/>
  <c r="BQ74" i="5"/>
  <c r="H17" i="2" s="1"/>
  <c r="BS73" i="5"/>
  <c r="G17" i="2" s="1"/>
  <c r="BR73" i="5"/>
  <c r="F17" i="2"/>
  <c r="BQ73" i="5"/>
  <c r="E17" i="2" s="1"/>
  <c r="BO76" i="5"/>
  <c r="P16" i="2" s="1"/>
  <c r="BN76" i="5"/>
  <c r="O16" i="2" s="1"/>
  <c r="BM76" i="5"/>
  <c r="N16" i="2"/>
  <c r="BK76" i="5"/>
  <c r="P15" i="2" s="1"/>
  <c r="BJ76" i="5"/>
  <c r="O15" i="2" s="1"/>
  <c r="BI76" i="5"/>
  <c r="N15" i="2" s="1"/>
  <c r="BO75" i="5"/>
  <c r="M16" i="2"/>
  <c r="BN75" i="5"/>
  <c r="L16" i="2" s="1"/>
  <c r="BM75" i="5"/>
  <c r="K16" i="2" s="1"/>
  <c r="BO74" i="5"/>
  <c r="J16" i="2" s="1"/>
  <c r="F100" i="6" s="1"/>
  <c r="BN74" i="5"/>
  <c r="I16" i="2"/>
  <c r="E100" i="6" s="1"/>
  <c r="BM74" i="5"/>
  <c r="H16" i="2" s="1"/>
  <c r="D100" i="6" s="1"/>
  <c r="BO73" i="5"/>
  <c r="G16" i="2" s="1"/>
  <c r="BN73" i="5"/>
  <c r="F16" i="2" s="1"/>
  <c r="BM73" i="5"/>
  <c r="E16" i="2"/>
  <c r="BK75" i="5"/>
  <c r="M15" i="2" s="1"/>
  <c r="BJ75" i="5"/>
  <c r="L15" i="2" s="1"/>
  <c r="BI75" i="5"/>
  <c r="K15" i="2" s="1"/>
  <c r="BJ74" i="5"/>
  <c r="I15" i="2"/>
  <c r="E79" i="6" s="1"/>
  <c r="BI74" i="5"/>
  <c r="H15" i="2" s="1"/>
  <c r="D79" i="6" s="1"/>
  <c r="BK73" i="5"/>
  <c r="G15" i="2" s="1"/>
  <c r="BJ73" i="5"/>
  <c r="F15" i="2" s="1"/>
  <c r="BI73" i="5"/>
  <c r="E15" i="2"/>
  <c r="BG76" i="5"/>
  <c r="P14" i="2" s="1"/>
  <c r="BF76" i="5"/>
  <c r="O14" i="2" s="1"/>
  <c r="BE76" i="5"/>
  <c r="N14" i="2" s="1"/>
  <c r="BG75" i="5"/>
  <c r="M14" i="2"/>
  <c r="BF75" i="5"/>
  <c r="L14" i="2" s="1"/>
  <c r="BE75" i="5"/>
  <c r="K14" i="2" s="1"/>
  <c r="BG74" i="5"/>
  <c r="J14" i="2" s="1"/>
  <c r="F78" i="6" s="1"/>
  <c r="BF74" i="5"/>
  <c r="I14" i="2"/>
  <c r="E78" i="6" s="1"/>
  <c r="BE74" i="5"/>
  <c r="H14" i="2" s="1"/>
  <c r="D78" i="6" s="1"/>
  <c r="BG73" i="5"/>
  <c r="G14" i="2" s="1"/>
  <c r="BF73" i="5"/>
  <c r="F14" i="2" s="1"/>
  <c r="BE73" i="5"/>
  <c r="E14" i="2"/>
  <c r="BC76" i="5"/>
  <c r="P13" i="2" s="1"/>
  <c r="BB76" i="5"/>
  <c r="O13" i="2" s="1"/>
  <c r="BA76" i="5"/>
  <c r="N13" i="2" s="1"/>
  <c r="BC75" i="5"/>
  <c r="M13" i="2"/>
  <c r="BB75" i="5"/>
  <c r="L13" i="2" s="1"/>
  <c r="BA75" i="5"/>
  <c r="K13" i="2" s="1"/>
  <c r="BC74" i="5"/>
  <c r="J13" i="2" s="1"/>
  <c r="F59" i="6" s="1"/>
  <c r="BB74" i="5"/>
  <c r="I13" i="2"/>
  <c r="E59" i="6" s="1"/>
  <c r="BA74" i="5"/>
  <c r="H13" i="2" s="1"/>
  <c r="D59" i="6" s="1"/>
  <c r="BC73" i="5"/>
  <c r="G13" i="2" s="1"/>
  <c r="BB73" i="5"/>
  <c r="F13" i="2" s="1"/>
  <c r="BA73" i="5"/>
  <c r="E13" i="2"/>
  <c r="AY76" i="5"/>
  <c r="P12" i="2" s="1"/>
  <c r="AX76" i="5"/>
  <c r="O12" i="2" s="1"/>
  <c r="AW76" i="5"/>
  <c r="N12" i="2" s="1"/>
  <c r="AY75" i="5"/>
  <c r="M12" i="2"/>
  <c r="AX75" i="5"/>
  <c r="L12" i="2" s="1"/>
  <c r="AY74" i="5"/>
  <c r="J12" i="2" s="1"/>
  <c r="F58" i="6" s="1"/>
  <c r="AX74" i="5"/>
  <c r="I12" i="2" s="1"/>
  <c r="E58" i="6" s="1"/>
  <c r="AW75" i="5"/>
  <c r="K12" i="2"/>
  <c r="AW74" i="5"/>
  <c r="H12" i="2" s="1"/>
  <c r="D58" i="6" s="1"/>
  <c r="AY73" i="5"/>
  <c r="G12" i="2" s="1"/>
  <c r="AX73" i="5"/>
  <c r="F12" i="2" s="1"/>
  <c r="AW73" i="5"/>
  <c r="E12" i="2"/>
  <c r="AS74" i="5"/>
  <c r="H11" i="2" s="1"/>
  <c r="D53" i="6" s="1"/>
  <c r="AU76" i="5"/>
  <c r="P11" i="2" s="1"/>
  <c r="AT76" i="5"/>
  <c r="O11" i="2" s="1"/>
  <c r="AS76" i="5"/>
  <c r="N11" i="2"/>
  <c r="AU75" i="5"/>
  <c r="M11" i="2" s="1"/>
  <c r="AT75" i="5"/>
  <c r="L11" i="2" s="1"/>
  <c r="AS75" i="5"/>
  <c r="K11" i="2" s="1"/>
  <c r="AU74" i="5"/>
  <c r="J11" i="2"/>
  <c r="F53" i="6" s="1"/>
  <c r="AT74" i="5"/>
  <c r="I11" i="2" s="1"/>
  <c r="E53" i="6" s="1"/>
  <c r="AU73" i="5"/>
  <c r="G11" i="2" s="1"/>
  <c r="AT73" i="5"/>
  <c r="F11" i="2" s="1"/>
  <c r="AS73" i="5"/>
  <c r="E11" i="2"/>
  <c r="AQ76" i="5"/>
  <c r="P10" i="2" s="1"/>
  <c r="AP76" i="5"/>
  <c r="O10" i="2" s="1"/>
  <c r="AO76" i="5"/>
  <c r="N10" i="2" s="1"/>
  <c r="AQ75" i="5"/>
  <c r="M10" i="2"/>
  <c r="AP75" i="5"/>
  <c r="L10" i="2" s="1"/>
  <c r="AO75" i="5"/>
  <c r="K10" i="2" s="1"/>
  <c r="AQ74" i="5"/>
  <c r="J10" i="2" s="1"/>
  <c r="AP74" i="5"/>
  <c r="I10" i="2"/>
  <c r="AO74" i="5"/>
  <c r="H10" i="2" s="1"/>
  <c r="D39" i="6" s="1"/>
  <c r="AQ73" i="5"/>
  <c r="G10" i="2" s="1"/>
  <c r="AP73" i="5"/>
  <c r="F10" i="2" s="1"/>
  <c r="AO73" i="5"/>
  <c r="E10" i="2"/>
  <c r="AM76" i="5"/>
  <c r="P9" i="2" s="1"/>
  <c r="AL76" i="5"/>
  <c r="O9" i="2" s="1"/>
  <c r="AK76" i="5"/>
  <c r="N9" i="2" s="1"/>
  <c r="AM75" i="5"/>
  <c r="M9" i="2"/>
  <c r="AL75" i="5"/>
  <c r="L9" i="2" s="1"/>
  <c r="AK75" i="5"/>
  <c r="K9" i="2" s="1"/>
  <c r="AL74" i="5"/>
  <c r="I9" i="2" s="1"/>
  <c r="AK74" i="5"/>
  <c r="H9" i="2"/>
  <c r="AM73" i="5"/>
  <c r="G9" i="2" s="1"/>
  <c r="AL73" i="5"/>
  <c r="F9" i="2" s="1"/>
  <c r="AK73" i="5"/>
  <c r="E9" i="2" s="1"/>
  <c r="AI76" i="5"/>
  <c r="P8" i="2"/>
  <c r="AH76" i="5"/>
  <c r="O8" i="2" s="1"/>
  <c r="AG76" i="5"/>
  <c r="N8" i="2" s="1"/>
  <c r="AI75" i="5"/>
  <c r="M8" i="2" s="1"/>
  <c r="AH75" i="5"/>
  <c r="L8" i="2"/>
  <c r="AG75" i="5"/>
  <c r="K8" i="2" s="1"/>
  <c r="AI74" i="5"/>
  <c r="J8" i="2" s="1"/>
  <c r="AH74" i="5"/>
  <c r="I8" i="2" s="1"/>
  <c r="AG74" i="5"/>
  <c r="H8" i="2"/>
  <c r="AI73" i="5"/>
  <c r="G8" i="2" s="1"/>
  <c r="T11" i="2" s="1"/>
  <c r="AH73" i="5"/>
  <c r="F8" i="2" s="1"/>
  <c r="S11" i="2" s="1"/>
  <c r="AG73" i="5"/>
  <c r="E8" i="2" s="1"/>
  <c r="R11" i="2" s="1"/>
  <c r="AE76" i="5"/>
  <c r="P7" i="2"/>
  <c r="AD76" i="5"/>
  <c r="O7" i="2" s="1"/>
  <c r="AC76" i="5"/>
  <c r="N7" i="2" s="1"/>
  <c r="AE75" i="5"/>
  <c r="M7" i="2" s="1"/>
  <c r="AD75" i="5"/>
  <c r="L7" i="2"/>
  <c r="AC75" i="5"/>
  <c r="K7" i="2" s="1"/>
  <c r="AE73" i="5"/>
  <c r="G7" i="2" s="1"/>
  <c r="AD73" i="5"/>
  <c r="F7" i="2" s="1"/>
  <c r="AC73" i="5"/>
  <c r="E7" i="2"/>
  <c r="AA76" i="5"/>
  <c r="P6" i="2" s="1"/>
  <c r="Z76" i="5"/>
  <c r="O6" i="2" s="1"/>
  <c r="Y76" i="5"/>
  <c r="N6" i="2" s="1"/>
  <c r="AA75" i="5"/>
  <c r="M6" i="2"/>
  <c r="Z75" i="5"/>
  <c r="L6" i="2" s="1"/>
  <c r="Y75" i="5"/>
  <c r="K6" i="2" s="1"/>
  <c r="Z74" i="5"/>
  <c r="I6" i="2" s="1"/>
  <c r="Y74" i="5"/>
  <c r="H6" i="2"/>
  <c r="AA73" i="5"/>
  <c r="G6" i="2" s="1"/>
  <c r="Z73" i="5"/>
  <c r="F6" i="2" s="1"/>
  <c r="W76" i="5"/>
  <c r="P5" i="2" s="1"/>
  <c r="V76" i="5"/>
  <c r="O5" i="2"/>
  <c r="U76" i="5"/>
  <c r="N5" i="2" s="1"/>
  <c r="W75" i="5"/>
  <c r="M5" i="2" s="1"/>
  <c r="V75" i="5"/>
  <c r="L5" i="2" s="1"/>
  <c r="U75" i="5"/>
  <c r="K5" i="2"/>
  <c r="V74" i="5"/>
  <c r="I5" i="2" s="1"/>
  <c r="E14" i="6" s="1"/>
  <c r="U74" i="5"/>
  <c r="H5" i="2" s="1"/>
  <c r="D14" i="6" s="1"/>
  <c r="V73" i="5"/>
  <c r="F5" i="2" s="1"/>
  <c r="W73" i="5"/>
  <c r="G5" i="2"/>
  <c r="U73" i="5"/>
  <c r="E5" i="2" s="1"/>
  <c r="Y73" i="5"/>
  <c r="E6" i="2" s="1"/>
  <c r="S76" i="5"/>
  <c r="P4" i="2" s="1"/>
  <c r="R76" i="5"/>
  <c r="O4" i="2"/>
  <c r="Q76" i="5"/>
  <c r="N4" i="2" s="1"/>
  <c r="S75" i="5"/>
  <c r="M4" i="2" s="1"/>
  <c r="R75" i="5"/>
  <c r="L4" i="2" s="1"/>
  <c r="Q75" i="5"/>
  <c r="K4" i="2"/>
  <c r="R74" i="5"/>
  <c r="I4" i="2" s="1"/>
  <c r="Q74" i="5"/>
  <c r="H4" i="2" s="1"/>
  <c r="S73" i="5"/>
  <c r="G4" i="2" s="1"/>
  <c r="R73" i="5"/>
  <c r="F4" i="2"/>
  <c r="Q73" i="5"/>
  <c r="E4" i="2" s="1"/>
  <c r="T77" i="4"/>
  <c r="O3" i="1" s="1"/>
  <c r="S77" i="4"/>
  <c r="N3" i="1" s="1"/>
  <c r="R77" i="4"/>
  <c r="M3" i="1"/>
  <c r="T76" i="4"/>
  <c r="L3" i="1" s="1"/>
  <c r="S76" i="4"/>
  <c r="K3" i="1" s="1"/>
  <c r="R76" i="4"/>
  <c r="J3" i="1" s="1"/>
  <c r="T75" i="4"/>
  <c r="I3" i="1" s="1"/>
  <c r="F111" i="6" s="1"/>
  <c r="S75" i="4"/>
  <c r="H3" i="1" s="1"/>
  <c r="R75" i="4"/>
  <c r="G3" i="1" s="1"/>
  <c r="T74" i="4"/>
  <c r="F3" i="1" s="1"/>
  <c r="T4" i="1" s="1"/>
  <c r="S74" i="4"/>
  <c r="E3" i="1" s="1"/>
  <c r="R74" i="4"/>
  <c r="D3" i="1" s="1"/>
  <c r="X74" i="4"/>
  <c r="D5" i="1" s="1"/>
  <c r="Y74" i="4"/>
  <c r="E5" i="1" s="1"/>
  <c r="Z74" i="4"/>
  <c r="F5" i="1" s="1"/>
  <c r="AA74" i="4"/>
  <c r="D6" i="1" s="1"/>
  <c r="AB74" i="4"/>
  <c r="E6" i="1" s="1"/>
  <c r="AC74" i="4"/>
  <c r="F6" i="1" s="1"/>
  <c r="AD74" i="4"/>
  <c r="D7" i="1" s="1"/>
  <c r="AE74" i="4"/>
  <c r="E7" i="1" s="1"/>
  <c r="AF74" i="4"/>
  <c r="F7" i="1" s="1"/>
  <c r="AG74" i="4"/>
  <c r="D8" i="1" s="1"/>
  <c r="AH74" i="4"/>
  <c r="E8" i="1" s="1"/>
  <c r="AI74" i="4"/>
  <c r="F8" i="1" s="1"/>
  <c r="AJ74" i="4"/>
  <c r="D9" i="1" s="1"/>
  <c r="AK74" i="4"/>
  <c r="E9" i="1" s="1"/>
  <c r="AL74" i="4"/>
  <c r="F9" i="1" s="1"/>
  <c r="AM74" i="4"/>
  <c r="D10" i="1" s="1"/>
  <c r="AN74" i="4"/>
  <c r="E10" i="1" s="1"/>
  <c r="AO74" i="4"/>
  <c r="F10" i="1" s="1"/>
  <c r="AP74" i="4"/>
  <c r="D11" i="1" s="1"/>
  <c r="AQ74" i="4"/>
  <c r="E11" i="1" s="1"/>
  <c r="AR74" i="4"/>
  <c r="F11" i="1" s="1"/>
  <c r="AS74" i="4"/>
  <c r="D12" i="1" s="1"/>
  <c r="AT74" i="4"/>
  <c r="E12" i="1" s="1"/>
  <c r="AU74" i="4"/>
  <c r="F12" i="1" s="1"/>
  <c r="AV74" i="4"/>
  <c r="D13" i="1" s="1"/>
  <c r="AW74" i="4"/>
  <c r="E13" i="1" s="1"/>
  <c r="AX74" i="4"/>
  <c r="F13" i="1" s="1"/>
  <c r="AY74" i="4"/>
  <c r="D14" i="1" s="1"/>
  <c r="AZ74" i="4"/>
  <c r="E14" i="1" s="1"/>
  <c r="BA74" i="4"/>
  <c r="F14" i="1" s="1"/>
  <c r="BB74" i="4"/>
  <c r="D15" i="1" s="1"/>
  <c r="BC74" i="4"/>
  <c r="E15" i="1" s="1"/>
  <c r="BE74" i="4"/>
  <c r="BF74" i="4"/>
  <c r="E16" i="1" s="1"/>
  <c r="BH74" i="4"/>
  <c r="D17" i="1" s="1"/>
  <c r="BI74" i="4"/>
  <c r="E17" i="1" s="1"/>
  <c r="BK74" i="4"/>
  <c r="BL74" i="4"/>
  <c r="D18" i="1" s="1"/>
  <c r="BM74" i="4"/>
  <c r="E18" i="1" s="1"/>
  <c r="BN74" i="4"/>
  <c r="F18" i="1" s="1"/>
  <c r="BO74" i="4"/>
  <c r="D19" i="1" s="1"/>
  <c r="BP74" i="4"/>
  <c r="E19" i="1" s="1"/>
  <c r="BQ74" i="4"/>
  <c r="F19" i="1" s="1"/>
  <c r="BR74" i="4"/>
  <c r="D20" i="1" s="1"/>
  <c r="BS74" i="4"/>
  <c r="E20" i="1" s="1"/>
  <c r="BT74" i="4"/>
  <c r="F20" i="1" s="1"/>
  <c r="BU74" i="4"/>
  <c r="D21" i="1" s="1"/>
  <c r="BV74" i="4"/>
  <c r="E21" i="1" s="1"/>
  <c r="BW74" i="4"/>
  <c r="F21" i="1" s="1"/>
  <c r="BX74" i="4"/>
  <c r="D22" i="1" s="1"/>
  <c r="BY74" i="4"/>
  <c r="E22" i="1" s="1"/>
  <c r="BZ74" i="4"/>
  <c r="F22" i="1" s="1"/>
  <c r="CA74" i="4"/>
  <c r="D23" i="1" s="1"/>
  <c r="CB74" i="4"/>
  <c r="E23" i="1" s="1"/>
  <c r="CC74" i="4"/>
  <c r="F23" i="1" s="1"/>
  <c r="CD74" i="4"/>
  <c r="D24" i="1" s="1"/>
  <c r="CE74" i="4"/>
  <c r="E24" i="1" s="1"/>
  <c r="CF74" i="4"/>
  <c r="F24" i="1" s="1"/>
  <c r="CG74" i="4"/>
  <c r="D25" i="1" s="1"/>
  <c r="CH74" i="4"/>
  <c r="E25" i="1" s="1"/>
  <c r="CJ74" i="4"/>
  <c r="CK74" i="4"/>
  <c r="D26" i="1" s="1"/>
  <c r="CL74" i="4"/>
  <c r="E26" i="1" s="1"/>
  <c r="CM74" i="4"/>
  <c r="F26" i="1" s="1"/>
  <c r="CN74" i="4"/>
  <c r="D27" i="1" s="1"/>
  <c r="CO74" i="4"/>
  <c r="CP74" i="4"/>
  <c r="F27" i="1" s="1"/>
  <c r="CQ74" i="4"/>
  <c r="D28" i="1" s="1"/>
  <c r="CU74" i="4"/>
  <c r="E29" i="1" s="1"/>
  <c r="CW74" i="4"/>
  <c r="D30" i="1" s="1"/>
  <c r="CX74" i="4"/>
  <c r="E30" i="1" s="1"/>
  <c r="CY74" i="4"/>
  <c r="F30" i="1" s="1"/>
  <c r="CZ74" i="4"/>
  <c r="DA74" i="4"/>
  <c r="E31" i="1" s="1"/>
  <c r="DB74" i="4"/>
  <c r="F31" i="1" s="1"/>
  <c r="DC74" i="4"/>
  <c r="D32" i="1" s="1"/>
  <c r="DD74" i="4"/>
  <c r="E32" i="1" s="1"/>
  <c r="DE74" i="4"/>
  <c r="F32" i="1" s="1"/>
  <c r="DF74" i="4"/>
  <c r="DG74" i="4"/>
  <c r="E33" i="1" s="1"/>
  <c r="DH74" i="4"/>
  <c r="F33" i="1" s="1"/>
  <c r="DI74" i="4"/>
  <c r="D34" i="1" s="1"/>
  <c r="DJ74" i="4"/>
  <c r="E34" i="1" s="1"/>
  <c r="DK74" i="4"/>
  <c r="F34" i="1" s="1"/>
  <c r="DL74" i="4"/>
  <c r="D35" i="1" s="1"/>
  <c r="DM74" i="4"/>
  <c r="E35" i="1" s="1"/>
  <c r="DN74" i="4"/>
  <c r="F35" i="1" s="1"/>
  <c r="DO74" i="4"/>
  <c r="D36" i="1" s="1"/>
  <c r="DP74" i="4"/>
  <c r="E36" i="1" s="1"/>
  <c r="DQ74" i="4"/>
  <c r="F36" i="1" s="1"/>
  <c r="DR74" i="4"/>
  <c r="DS74" i="4"/>
  <c r="D37" i="1" s="1"/>
  <c r="DT74" i="4"/>
  <c r="E37" i="1" s="1"/>
  <c r="DU74" i="4"/>
  <c r="F37" i="1" s="1"/>
  <c r="DV74" i="4"/>
  <c r="D38" i="1" s="1"/>
  <c r="DW74" i="4"/>
  <c r="E38" i="1" s="1"/>
  <c r="DX74" i="4"/>
  <c r="F38" i="1" s="1"/>
  <c r="DY74" i="4"/>
  <c r="D39" i="1" s="1"/>
  <c r="DZ74" i="4"/>
  <c r="E39" i="1" s="1"/>
  <c r="EA74" i="4"/>
  <c r="F39" i="1" s="1"/>
  <c r="U76" i="4"/>
  <c r="J4" i="1" s="1"/>
  <c r="V76" i="4"/>
  <c r="K4" i="1" s="1"/>
  <c r="W76" i="4"/>
  <c r="L4" i="1" s="1"/>
  <c r="X76" i="4"/>
  <c r="J5" i="1" s="1"/>
  <c r="Y76" i="4"/>
  <c r="K5" i="1" s="1"/>
  <c r="Z76" i="4"/>
  <c r="AA76" i="4"/>
  <c r="J6" i="1" s="1"/>
  <c r="AB76" i="4"/>
  <c r="K6" i="1" s="1"/>
  <c r="AC76" i="4"/>
  <c r="AD76" i="4"/>
  <c r="J7" i="1" s="1"/>
  <c r="AE76" i="4"/>
  <c r="K7" i="1" s="1"/>
  <c r="AF76" i="4"/>
  <c r="L7" i="1" s="1"/>
  <c r="AG76" i="4"/>
  <c r="J8" i="1" s="1"/>
  <c r="AH76" i="4"/>
  <c r="K8" i="1" s="1"/>
  <c r="AI76" i="4"/>
  <c r="L8" i="1" s="1"/>
  <c r="AJ76" i="4"/>
  <c r="J9" i="1" s="1"/>
  <c r="AK76" i="4"/>
  <c r="K9" i="1" s="1"/>
  <c r="AL76" i="4"/>
  <c r="L9" i="1" s="1"/>
  <c r="AM76" i="4"/>
  <c r="J10" i="1" s="1"/>
  <c r="AN76" i="4"/>
  <c r="K10" i="1" s="1"/>
  <c r="AO76" i="4"/>
  <c r="AP76" i="4"/>
  <c r="J11" i="1" s="1"/>
  <c r="AQ76" i="4"/>
  <c r="K11" i="1" s="1"/>
  <c r="AR76" i="4"/>
  <c r="L11" i="1" s="1"/>
  <c r="AS76" i="4"/>
  <c r="J12" i="1" s="1"/>
  <c r="AT76" i="4"/>
  <c r="K12" i="1" s="1"/>
  <c r="AU76" i="4"/>
  <c r="L12" i="1" s="1"/>
  <c r="AV76" i="4"/>
  <c r="J13" i="1" s="1"/>
  <c r="AW76" i="4"/>
  <c r="K13" i="1" s="1"/>
  <c r="AX76" i="4"/>
  <c r="L13" i="1" s="1"/>
  <c r="AY76" i="4"/>
  <c r="J14" i="1" s="1"/>
  <c r="AZ76" i="4"/>
  <c r="K14" i="1" s="1"/>
  <c r="BA76" i="4"/>
  <c r="L14" i="1" s="1"/>
  <c r="BB76" i="4"/>
  <c r="BC76" i="4"/>
  <c r="K15" i="1" s="1"/>
  <c r="BE76" i="4"/>
  <c r="J16" i="1" s="1"/>
  <c r="BF76" i="4"/>
  <c r="K16" i="1" s="1"/>
  <c r="BG76" i="4"/>
  <c r="BH76" i="4"/>
  <c r="J17" i="1" s="1"/>
  <c r="BI76" i="4"/>
  <c r="K17" i="1" s="1"/>
  <c r="BK76" i="4"/>
  <c r="BL76" i="4"/>
  <c r="BM76" i="4"/>
  <c r="K18" i="1" s="1"/>
  <c r="BN76" i="4"/>
  <c r="L18" i="1" s="1"/>
  <c r="BO76" i="4"/>
  <c r="J19" i="1" s="1"/>
  <c r="BP76" i="4"/>
  <c r="K19" i="1" s="1"/>
  <c r="BQ76" i="4"/>
  <c r="L19" i="1" s="1"/>
  <c r="BR76" i="4"/>
  <c r="J20" i="1" s="1"/>
  <c r="BS76" i="4"/>
  <c r="K20" i="1" s="1"/>
  <c r="BT76" i="4"/>
  <c r="L20" i="1" s="1"/>
  <c r="BU76" i="4"/>
  <c r="J21" i="1" s="1"/>
  <c r="BV76" i="4"/>
  <c r="K21" i="1" s="1"/>
  <c r="BW76" i="4"/>
  <c r="L21" i="1" s="1"/>
  <c r="BX76" i="4"/>
  <c r="BY76" i="4"/>
  <c r="K22" i="1" s="1"/>
  <c r="BZ76" i="4"/>
  <c r="L22" i="1" s="1"/>
  <c r="CA76" i="4"/>
  <c r="J23" i="1" s="1"/>
  <c r="CB76" i="4"/>
  <c r="K23" i="1" s="1"/>
  <c r="CC76" i="4"/>
  <c r="L23" i="1" s="1"/>
  <c r="CD76" i="4"/>
  <c r="J24" i="1" s="1"/>
  <c r="CE76" i="4"/>
  <c r="K24" i="1" s="1"/>
  <c r="CF76" i="4"/>
  <c r="L24" i="1" s="1"/>
  <c r="CG76" i="4"/>
  <c r="J26" i="1" s="1"/>
  <c r="CH76" i="4"/>
  <c r="K26" i="1" s="1"/>
  <c r="CJ76" i="4"/>
  <c r="CK76" i="4"/>
  <c r="CL76" i="4"/>
  <c r="CM76" i="4"/>
  <c r="CN76" i="4"/>
  <c r="CO76" i="4"/>
  <c r="K27" i="1" s="1"/>
  <c r="CP76" i="4"/>
  <c r="L27" i="1" s="1"/>
  <c r="CQ76" i="4"/>
  <c r="J28" i="1" s="1"/>
  <c r="CU76" i="4"/>
  <c r="K29" i="1" s="1"/>
  <c r="CW76" i="4"/>
  <c r="J30" i="1" s="1"/>
  <c r="CX76" i="4"/>
  <c r="K30" i="1" s="1"/>
  <c r="CY76" i="4"/>
  <c r="L30" i="1" s="1"/>
  <c r="CZ76" i="4"/>
  <c r="J31" i="1" s="1"/>
  <c r="DA76" i="4"/>
  <c r="K31" i="1" s="1"/>
  <c r="DB76" i="4"/>
  <c r="L31" i="1" s="1"/>
  <c r="DC76" i="4"/>
  <c r="J32" i="1" s="1"/>
  <c r="DD76" i="4"/>
  <c r="K32" i="1" s="1"/>
  <c r="DE76" i="4"/>
  <c r="L32" i="1" s="1"/>
  <c r="DF76" i="4"/>
  <c r="J33" i="1" s="1"/>
  <c r="DG76" i="4"/>
  <c r="K33" i="1" s="1"/>
  <c r="DH76" i="4"/>
  <c r="L33" i="1" s="1"/>
  <c r="DI76" i="4"/>
  <c r="J34" i="1" s="1"/>
  <c r="DJ76" i="4"/>
  <c r="K34" i="1" s="1"/>
  <c r="DK76" i="4"/>
  <c r="L34" i="1" s="1"/>
  <c r="DL76" i="4"/>
  <c r="J35" i="1" s="1"/>
  <c r="DM76" i="4"/>
  <c r="K35" i="1" s="1"/>
  <c r="DN76" i="4"/>
  <c r="L35" i="1" s="1"/>
  <c r="DO76" i="4"/>
  <c r="J36" i="1" s="1"/>
  <c r="DP76" i="4"/>
  <c r="DQ76" i="4"/>
  <c r="L36" i="1" s="1"/>
  <c r="DR76" i="4"/>
  <c r="DS76" i="4"/>
  <c r="J37" i="1" s="1"/>
  <c r="DT76" i="4"/>
  <c r="K37" i="1" s="1"/>
  <c r="DU76" i="4"/>
  <c r="L37" i="1" s="1"/>
  <c r="DV76" i="4"/>
  <c r="J38" i="1" s="1"/>
  <c r="DW76" i="4"/>
  <c r="K38" i="1" s="1"/>
  <c r="DX76" i="4"/>
  <c r="L38" i="1" s="1"/>
  <c r="DY76" i="4"/>
  <c r="J39" i="1" s="1"/>
  <c r="DZ76" i="4"/>
  <c r="EA76" i="4"/>
  <c r="U77" i="4"/>
  <c r="V77" i="4"/>
  <c r="W77" i="4"/>
  <c r="O4" i="1" s="1"/>
  <c r="X77" i="4"/>
  <c r="M5" i="1" s="1"/>
  <c r="Y77" i="4"/>
  <c r="N5" i="1" s="1"/>
  <c r="Z77" i="4"/>
  <c r="O5" i="1" s="1"/>
  <c r="AA77" i="4"/>
  <c r="AB77" i="4"/>
  <c r="N6" i="1" s="1"/>
  <c r="AC77" i="4"/>
  <c r="O6" i="1" s="1"/>
  <c r="AD77" i="4"/>
  <c r="M7" i="1" s="1"/>
  <c r="AE77" i="4"/>
  <c r="AF77" i="4"/>
  <c r="O7" i="1" s="1"/>
  <c r="AG77" i="4"/>
  <c r="M8" i="1" s="1"/>
  <c r="AH77" i="4"/>
  <c r="N8" i="1" s="1"/>
  <c r="AI77" i="4"/>
  <c r="O8" i="1" s="1"/>
  <c r="AJ77" i="4"/>
  <c r="M9" i="1" s="1"/>
  <c r="AK77" i="4"/>
  <c r="N9" i="1" s="1"/>
  <c r="AL77" i="4"/>
  <c r="O9" i="1" s="1"/>
  <c r="AM77" i="4"/>
  <c r="AN77" i="4"/>
  <c r="N10" i="1" s="1"/>
  <c r="AO77" i="4"/>
  <c r="O10" i="1" s="1"/>
  <c r="AP77" i="4"/>
  <c r="M11" i="1" s="1"/>
  <c r="AQ77" i="4"/>
  <c r="N11" i="1" s="1"/>
  <c r="AR77" i="4"/>
  <c r="O11" i="1" s="1"/>
  <c r="AS77" i="4"/>
  <c r="M12" i="1" s="1"/>
  <c r="AT77" i="4"/>
  <c r="N12" i="1" s="1"/>
  <c r="AU77" i="4"/>
  <c r="AV77" i="4"/>
  <c r="M13" i="1" s="1"/>
  <c r="AW77" i="4"/>
  <c r="N13" i="1" s="1"/>
  <c r="AX77" i="4"/>
  <c r="O13" i="1" s="1"/>
  <c r="AY77" i="4"/>
  <c r="M14" i="1" s="1"/>
  <c r="AZ77" i="4"/>
  <c r="N14" i="1" s="1"/>
  <c r="BA77" i="4"/>
  <c r="O14" i="1" s="1"/>
  <c r="BB77" i="4"/>
  <c r="M15" i="1" s="1"/>
  <c r="BC77" i="4"/>
  <c r="N15" i="1" s="1"/>
  <c r="BE77" i="4"/>
  <c r="M16" i="1" s="1"/>
  <c r="BF77" i="4"/>
  <c r="BH77" i="4"/>
  <c r="M17" i="1" s="1"/>
  <c r="BI77" i="4"/>
  <c r="N17" i="1" s="1"/>
  <c r="BK77" i="4"/>
  <c r="BL77" i="4"/>
  <c r="M18" i="1" s="1"/>
  <c r="BM77" i="4"/>
  <c r="N18" i="1" s="1"/>
  <c r="BN77" i="4"/>
  <c r="O18" i="1" s="1"/>
  <c r="BO77" i="4"/>
  <c r="M19" i="1" s="1"/>
  <c r="BP77" i="4"/>
  <c r="BQ77" i="4"/>
  <c r="BR77" i="4"/>
  <c r="M20" i="1" s="1"/>
  <c r="BS77" i="4"/>
  <c r="N20" i="1" s="1"/>
  <c r="BT77" i="4"/>
  <c r="O20" i="1" s="1"/>
  <c r="BU77" i="4"/>
  <c r="M21" i="1" s="1"/>
  <c r="BV77" i="4"/>
  <c r="BW77" i="4"/>
  <c r="O21" i="1" s="1"/>
  <c r="BX77" i="4"/>
  <c r="M22" i="1" s="1"/>
  <c r="BY77" i="4"/>
  <c r="N22" i="1" s="1"/>
  <c r="BZ77" i="4"/>
  <c r="O22" i="1" s="1"/>
  <c r="CA77" i="4"/>
  <c r="M23" i="1" s="1"/>
  <c r="CB77" i="4"/>
  <c r="N23" i="1" s="1"/>
  <c r="CC77" i="4"/>
  <c r="O23" i="1" s="1"/>
  <c r="CD77" i="4"/>
  <c r="M24" i="1" s="1"/>
  <c r="CE77" i="4"/>
  <c r="N24" i="1" s="1"/>
  <c r="CF77" i="4"/>
  <c r="O24" i="1" s="1"/>
  <c r="CG77" i="4"/>
  <c r="M25" i="1" s="1"/>
  <c r="CH77" i="4"/>
  <c r="N25" i="1" s="1"/>
  <c r="CJ77" i="4"/>
  <c r="CK77" i="4"/>
  <c r="M26" i="1" s="1"/>
  <c r="CL77" i="4"/>
  <c r="N26" i="1" s="1"/>
  <c r="CM77" i="4"/>
  <c r="CN77" i="4"/>
  <c r="M27" i="1" s="1"/>
  <c r="CO77" i="4"/>
  <c r="N27" i="1" s="1"/>
  <c r="CP77" i="4"/>
  <c r="O27" i="1" s="1"/>
  <c r="CQ77" i="4"/>
  <c r="M28" i="1" s="1"/>
  <c r="CU77" i="4"/>
  <c r="N29" i="1" s="1"/>
  <c r="CW77" i="4"/>
  <c r="M30" i="1" s="1"/>
  <c r="CX77" i="4"/>
  <c r="N30" i="1" s="1"/>
  <c r="CY77" i="4"/>
  <c r="O30" i="1" s="1"/>
  <c r="CZ77" i="4"/>
  <c r="M31" i="1" s="1"/>
  <c r="DA77" i="4"/>
  <c r="DB77" i="4"/>
  <c r="O31" i="1" s="1"/>
  <c r="DC77" i="4"/>
  <c r="M32" i="1" s="1"/>
  <c r="DD77" i="4"/>
  <c r="N32" i="1" s="1"/>
  <c r="DE77" i="4"/>
  <c r="O32" i="1" s="1"/>
  <c r="DF77" i="4"/>
  <c r="M33" i="1" s="1"/>
  <c r="DG77" i="4"/>
  <c r="N33" i="1" s="1"/>
  <c r="DH77" i="4"/>
  <c r="O33" i="1" s="1"/>
  <c r="DI77" i="4"/>
  <c r="DJ77" i="4"/>
  <c r="DK77" i="4"/>
  <c r="O34" i="1" s="1"/>
  <c r="DL77" i="4"/>
  <c r="M35" i="1" s="1"/>
  <c r="DM77" i="4"/>
  <c r="N35" i="1" s="1"/>
  <c r="DN77" i="4"/>
  <c r="O35" i="1" s="1"/>
  <c r="DO77" i="4"/>
  <c r="M36" i="1" s="1"/>
  <c r="DP77" i="4"/>
  <c r="N36" i="1" s="1"/>
  <c r="DQ77" i="4"/>
  <c r="O36" i="1" s="1"/>
  <c r="DR77" i="4"/>
  <c r="DS77" i="4"/>
  <c r="DT77" i="4"/>
  <c r="N37" i="1" s="1"/>
  <c r="DU77" i="4"/>
  <c r="DV77" i="4"/>
  <c r="M38" i="1" s="1"/>
  <c r="DW77" i="4"/>
  <c r="N38" i="1" s="1"/>
  <c r="DX77" i="4"/>
  <c r="O38" i="1" s="1"/>
  <c r="DY77" i="4"/>
  <c r="M39" i="1" s="1"/>
  <c r="DZ77" i="4"/>
  <c r="N39" i="1" s="1"/>
  <c r="EA77" i="4"/>
  <c r="O39" i="1" s="1"/>
  <c r="X75" i="4"/>
  <c r="G5" i="1" s="1"/>
  <c r="Y75" i="4"/>
  <c r="H5" i="1" s="1"/>
  <c r="Z75" i="4"/>
  <c r="AA75" i="4"/>
  <c r="G6" i="1" s="1"/>
  <c r="AB75" i="4"/>
  <c r="H6" i="1" s="1"/>
  <c r="E104" i="6" s="1"/>
  <c r="AC75" i="4"/>
  <c r="I6" i="1" s="1"/>
  <c r="AD75" i="4"/>
  <c r="G7" i="1" s="1"/>
  <c r="D71" i="6" s="1"/>
  <c r="AE75" i="4"/>
  <c r="H7" i="1" s="1"/>
  <c r="AF75" i="4"/>
  <c r="I7" i="1" s="1"/>
  <c r="F71" i="6" s="1"/>
  <c r="AG75" i="4"/>
  <c r="G8" i="1" s="1"/>
  <c r="D115" i="6" s="1"/>
  <c r="AH75" i="4"/>
  <c r="H8" i="1" s="1"/>
  <c r="E115" i="6" s="1"/>
  <c r="AI75" i="4"/>
  <c r="I8" i="1" s="1"/>
  <c r="AJ75" i="4"/>
  <c r="G9" i="1" s="1"/>
  <c r="D101" i="6" s="1"/>
  <c r="AK75" i="4"/>
  <c r="H9" i="1" s="1"/>
  <c r="E101" i="6" s="1"/>
  <c r="AL75" i="4"/>
  <c r="I9" i="1" s="1"/>
  <c r="F101" i="6" s="1"/>
  <c r="AM75" i="4"/>
  <c r="G10" i="1" s="1"/>
  <c r="AN75" i="4"/>
  <c r="H10" i="1" s="1"/>
  <c r="AO75" i="4"/>
  <c r="I10" i="1" s="1"/>
  <c r="AP75" i="4"/>
  <c r="G11" i="1" s="1"/>
  <c r="AQ75" i="4"/>
  <c r="H11" i="1" s="1"/>
  <c r="AR75" i="4"/>
  <c r="I11" i="1" s="1"/>
  <c r="F109" i="6" s="1"/>
  <c r="AS75" i="4"/>
  <c r="G12" i="1" s="1"/>
  <c r="D70" i="6" s="1"/>
  <c r="AT75" i="4"/>
  <c r="H12" i="1" s="1"/>
  <c r="E70" i="6" s="1"/>
  <c r="AU75" i="4"/>
  <c r="I12" i="1" s="1"/>
  <c r="AV75" i="4"/>
  <c r="G13" i="1" s="1"/>
  <c r="D76" i="6" s="1"/>
  <c r="AW75" i="4"/>
  <c r="H13" i="1" s="1"/>
  <c r="E76" i="6" s="1"/>
  <c r="AX75" i="4"/>
  <c r="I13" i="1" s="1"/>
  <c r="F76" i="6" s="1"/>
  <c r="AY75" i="4"/>
  <c r="G14" i="1" s="1"/>
  <c r="D112" i="6" s="1"/>
  <c r="AZ75" i="4"/>
  <c r="H14" i="1" s="1"/>
  <c r="E112" i="6" s="1"/>
  <c r="BA75" i="4"/>
  <c r="I14" i="1" s="1"/>
  <c r="F112" i="6" s="1"/>
  <c r="BB75" i="4"/>
  <c r="G15" i="1" s="1"/>
  <c r="D106" i="6" s="1"/>
  <c r="BC75" i="4"/>
  <c r="BE75" i="4"/>
  <c r="G16" i="1" s="1"/>
  <c r="BF75" i="4"/>
  <c r="H16" i="1" s="1"/>
  <c r="V10" i="1" s="1"/>
  <c r="BH75" i="4"/>
  <c r="G17" i="1" s="1"/>
  <c r="BI75" i="4"/>
  <c r="H17" i="1" s="1"/>
  <c r="E43" i="6" s="1"/>
  <c r="BK75" i="4"/>
  <c r="BL75" i="4"/>
  <c r="G18" i="1" s="1"/>
  <c r="BM75" i="4"/>
  <c r="H18" i="1" s="1"/>
  <c r="E37" i="6" s="1"/>
  <c r="BN75" i="4"/>
  <c r="I18" i="1" s="1"/>
  <c r="F37" i="6" s="1"/>
  <c r="BO75" i="4"/>
  <c r="G19" i="1" s="1"/>
  <c r="BP75" i="4"/>
  <c r="H19" i="1" s="1"/>
  <c r="BQ75" i="4"/>
  <c r="I19" i="1" s="1"/>
  <c r="BR75" i="4"/>
  <c r="G20" i="1" s="1"/>
  <c r="D38" i="6" s="1"/>
  <c r="BS75" i="4"/>
  <c r="H20" i="1" s="1"/>
  <c r="E38" i="6" s="1"/>
  <c r="BT75" i="4"/>
  <c r="I20" i="1" s="1"/>
  <c r="F38" i="6" s="1"/>
  <c r="BU75" i="4"/>
  <c r="G21" i="1" s="1"/>
  <c r="BV75" i="4"/>
  <c r="BW75" i="4"/>
  <c r="I21" i="1" s="1"/>
  <c r="BX75" i="4"/>
  <c r="G22" i="1" s="1"/>
  <c r="D30" i="6" s="1"/>
  <c r="BY75" i="4"/>
  <c r="H22" i="1" s="1"/>
  <c r="BZ75" i="4"/>
  <c r="I22" i="1" s="1"/>
  <c r="F30" i="6" s="1"/>
  <c r="CA75" i="4"/>
  <c r="G23" i="1" s="1"/>
  <c r="CB75" i="4"/>
  <c r="H23" i="1" s="1"/>
  <c r="CC75" i="4"/>
  <c r="I23" i="1" s="1"/>
  <c r="CD75" i="4"/>
  <c r="G24" i="1" s="1"/>
  <c r="CE75" i="4"/>
  <c r="CF75" i="4"/>
  <c r="I24" i="1" s="1"/>
  <c r="CG75" i="4"/>
  <c r="G25" i="1" s="1"/>
  <c r="CH75" i="4"/>
  <c r="H25" i="1" s="1"/>
  <c r="E40" i="6" s="1"/>
  <c r="CJ75" i="4"/>
  <c r="CK75" i="4"/>
  <c r="G26" i="1" s="1"/>
  <c r="CL75" i="4"/>
  <c r="H26" i="1" s="1"/>
  <c r="CM75" i="4"/>
  <c r="I26" i="1" s="1"/>
  <c r="CN75" i="4"/>
  <c r="G27" i="1" s="1"/>
  <c r="CO75" i="4"/>
  <c r="H27" i="1" s="1"/>
  <c r="CP75" i="4"/>
  <c r="I27" i="1" s="1"/>
  <c r="CQ75" i="4"/>
  <c r="G28" i="1" s="1"/>
  <c r="CU75" i="4"/>
  <c r="H29" i="1" s="1"/>
  <c r="CW75" i="4"/>
  <c r="G30" i="1" s="1"/>
  <c r="CX75" i="4"/>
  <c r="H30" i="1" s="1"/>
  <c r="CY75" i="4"/>
  <c r="I30" i="1" s="1"/>
  <c r="CZ75" i="4"/>
  <c r="G31" i="1" s="1"/>
  <c r="D49" i="6" s="1"/>
  <c r="DA75" i="4"/>
  <c r="H31" i="1" s="1"/>
  <c r="E49" i="6" s="1"/>
  <c r="DB75" i="4"/>
  <c r="I31" i="1" s="1"/>
  <c r="F49" i="6" s="1"/>
  <c r="DC75" i="4"/>
  <c r="G32" i="1" s="1"/>
  <c r="Q32" i="1" s="1"/>
  <c r="D44" i="6" s="1"/>
  <c r="DD75" i="4"/>
  <c r="H32" i="1" s="1"/>
  <c r="R32" i="1" s="1"/>
  <c r="E44" i="6" s="1"/>
  <c r="DE75" i="4"/>
  <c r="I32" i="1" s="1"/>
  <c r="S32" i="1" s="1"/>
  <c r="F44" i="6" s="1"/>
  <c r="DF75" i="4"/>
  <c r="G33" i="1" s="1"/>
  <c r="Q33" i="1" s="1"/>
  <c r="DG75" i="4"/>
  <c r="H33" i="1" s="1"/>
  <c r="R33" i="1" s="1"/>
  <c r="E56" i="6" s="1"/>
  <c r="DH75" i="4"/>
  <c r="I33" i="1" s="1"/>
  <c r="DI75" i="4"/>
  <c r="G34" i="1" s="1"/>
  <c r="DJ75" i="4"/>
  <c r="H34" i="1" s="1"/>
  <c r="DK75" i="4"/>
  <c r="I34" i="1" s="1"/>
  <c r="DL75" i="4"/>
  <c r="G35" i="1" s="1"/>
  <c r="Q36" i="1" s="1"/>
  <c r="D62" i="6" s="1"/>
  <c r="DM75" i="4"/>
  <c r="H35" i="1" s="1"/>
  <c r="R36" i="1" s="1"/>
  <c r="E62" i="6" s="1"/>
  <c r="DN75" i="4"/>
  <c r="I35" i="1" s="1"/>
  <c r="S36" i="1" s="1"/>
  <c r="F62" i="6" s="1"/>
  <c r="DO75" i="4"/>
  <c r="G36" i="1" s="1"/>
  <c r="DP75" i="4"/>
  <c r="H36" i="1" s="1"/>
  <c r="DQ75" i="4"/>
  <c r="I36" i="1" s="1"/>
  <c r="DR75" i="4"/>
  <c r="DS75" i="4"/>
  <c r="G37" i="1" s="1"/>
  <c r="Q38" i="1" s="1"/>
  <c r="D66" i="6" s="1"/>
  <c r="DT75" i="4"/>
  <c r="H37" i="1" s="1"/>
  <c r="E69" i="6" s="1"/>
  <c r="DU75" i="4"/>
  <c r="I37" i="1" s="1"/>
  <c r="DV75" i="4"/>
  <c r="G38" i="1" s="1"/>
  <c r="Q39" i="1" s="1"/>
  <c r="D75" i="6" s="1"/>
  <c r="DW75" i="4"/>
  <c r="H38" i="1" s="1"/>
  <c r="DX75" i="4"/>
  <c r="I38" i="1" s="1"/>
  <c r="S39" i="1" s="1"/>
  <c r="F75" i="6" s="1"/>
  <c r="DY75" i="4"/>
  <c r="G39" i="1" s="1"/>
  <c r="D77" i="6" s="1"/>
  <c r="DZ75" i="4"/>
  <c r="H39" i="1" s="1"/>
  <c r="E77" i="6" s="1"/>
  <c r="EA75" i="4"/>
  <c r="I39" i="1" s="1"/>
  <c r="F77" i="6" s="1"/>
  <c r="D73" i="6" l="1"/>
  <c r="D109" i="6"/>
  <c r="D32" i="6"/>
  <c r="D52" i="6"/>
  <c r="R39" i="1"/>
  <c r="E75" i="6" s="1"/>
  <c r="R8" i="2"/>
  <c r="F34" i="6"/>
  <c r="F15" i="6"/>
  <c r="F72" i="6"/>
  <c r="F108" i="6"/>
  <c r="F31" i="6"/>
  <c r="F51" i="6"/>
  <c r="T8" i="2"/>
  <c r="S5" i="2"/>
  <c r="F55" i="6"/>
  <c r="F33" i="6"/>
  <c r="F74" i="6"/>
  <c r="W11" i="2"/>
  <c r="D29" i="6"/>
  <c r="D47" i="6"/>
  <c r="U5" i="2"/>
  <c r="D3" i="3" s="1"/>
  <c r="E55" i="6"/>
  <c r="E33" i="6"/>
  <c r="E74" i="6"/>
  <c r="V11" i="2"/>
  <c r="E5" i="3" s="1"/>
  <c r="E73" i="6"/>
  <c r="E109" i="6"/>
  <c r="E52" i="6"/>
  <c r="E32" i="6"/>
  <c r="D13" i="6"/>
  <c r="U8" i="2"/>
  <c r="D4" i="3" s="1"/>
  <c r="T5" i="2"/>
  <c r="C3" i="3" s="1"/>
  <c r="E13" i="6"/>
  <c r="V8" i="2"/>
  <c r="D56" i="6"/>
  <c r="D57" i="6"/>
  <c r="E34" i="6"/>
  <c r="E15" i="6"/>
  <c r="U4" i="1"/>
  <c r="D111" i="6"/>
  <c r="V5" i="2"/>
  <c r="E29" i="6"/>
  <c r="E47" i="6"/>
  <c r="R5" i="2"/>
  <c r="S10" i="1"/>
  <c r="B5" i="3" s="1"/>
  <c r="L25" i="1"/>
  <c r="L26" i="1"/>
  <c r="W10" i="1"/>
  <c r="R18" i="1"/>
  <c r="F27" i="6" s="1"/>
  <c r="E57" i="6"/>
  <c r="F73" i="6"/>
  <c r="D51" i="6"/>
  <c r="D31" i="6"/>
  <c r="D108" i="6"/>
  <c r="S4" i="1"/>
  <c r="D55" i="6"/>
  <c r="D33" i="6"/>
  <c r="D74" i="6"/>
  <c r="U11" i="2"/>
  <c r="D5" i="3" s="1"/>
  <c r="F69" i="6"/>
  <c r="S38" i="1"/>
  <c r="F66" i="6" s="1"/>
  <c r="E51" i="6"/>
  <c r="E72" i="6"/>
  <c r="D37" i="6"/>
  <c r="P18" i="1"/>
  <c r="D27" i="6" s="1"/>
  <c r="W7" i="1"/>
  <c r="F13" i="6"/>
  <c r="W8" i="2"/>
  <c r="F4" i="3" s="1"/>
  <c r="D28" i="6"/>
  <c r="F57" i="6"/>
  <c r="V7" i="1"/>
  <c r="S8" i="2"/>
  <c r="B4" i="3" s="1"/>
  <c r="D12" i="6"/>
  <c r="D64" i="6"/>
  <c r="T7" i="1"/>
  <c r="E23" i="6"/>
  <c r="W5" i="2"/>
  <c r="F3" i="3" s="1"/>
  <c r="F29" i="6"/>
  <c r="E54" i="6"/>
  <c r="D69" i="6"/>
  <c r="T10" i="1"/>
  <c r="C5" i="3" s="1"/>
  <c r="F12" i="6"/>
  <c r="F54" i="6"/>
  <c r="F43" i="6"/>
  <c r="R10" i="1"/>
  <c r="A5" i="3" s="1"/>
  <c r="S7" i="1"/>
  <c r="F23" i="6"/>
  <c r="E31" i="6"/>
  <c r="D43" i="6"/>
  <c r="K25" i="1"/>
  <c r="F52" i="6"/>
  <c r="F32" i="6"/>
  <c r="R4" i="1"/>
  <c r="U7" i="1"/>
  <c r="D104" i="6"/>
  <c r="R7" i="1"/>
  <c r="E111" i="6"/>
  <c r="V4" i="1"/>
  <c r="R38" i="1"/>
  <c r="E66" i="6" s="1"/>
  <c r="W4" i="1"/>
  <c r="E12" i="6"/>
  <c r="E64" i="6"/>
  <c r="D34" i="6"/>
  <c r="D15" i="6"/>
  <c r="U10" i="1"/>
  <c r="F70" i="6"/>
  <c r="F28" i="6"/>
  <c r="Q18" i="1"/>
  <c r="E27" i="6" s="1"/>
  <c r="D72" i="6"/>
  <c r="F20" i="6" l="1"/>
  <c r="F67" i="6"/>
  <c r="F120" i="6"/>
  <c r="F16" i="6"/>
  <c r="F68" i="6"/>
  <c r="F18" i="6"/>
  <c r="F46" i="6"/>
  <c r="F17" i="6"/>
  <c r="A3" i="3"/>
  <c r="B3" i="3"/>
  <c r="A4" i="3"/>
  <c r="D17" i="6"/>
  <c r="D67" i="6"/>
  <c r="D120" i="6"/>
  <c r="D16" i="6"/>
  <c r="D68" i="6"/>
  <c r="D18" i="6"/>
  <c r="D46" i="6"/>
  <c r="E3" i="3"/>
  <c r="E4" i="3"/>
  <c r="F5" i="3"/>
  <c r="K3" i="3" s="1"/>
  <c r="C4" i="3"/>
  <c r="I3" i="3"/>
  <c r="D20" i="6"/>
  <c r="E120" i="6" l="1"/>
  <c r="E16" i="6"/>
  <c r="E68" i="6"/>
  <c r="E18" i="6"/>
  <c r="E46" i="6"/>
  <c r="E17" i="6"/>
  <c r="E67" i="6"/>
  <c r="E20" i="6"/>
  <c r="J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Klinkhart, Glen Edward (CED)</author>
  </authors>
  <commentList>
    <comment ref="D4" authorId="0" shapeId="0" xr:uid="{00000000-0006-0000-0000-00000100000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D5" authorId="0" shapeId="0" xr:uid="{00000000-0006-0000-0000-00000200000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D6" authorId="0" shapeId="0" xr:uid="{00000000-0006-0000-0000-00000300000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D7" authorId="0" shapeId="0" xr:uid="{00000000-0006-0000-0000-00000400000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D8" authorId="0" shapeId="0" xr:uid="{00000000-0006-0000-0000-00000500000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D9" authorId="0" shapeId="0" xr:uid="{00000000-0006-0000-0000-00000600000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D10" authorId="0" shapeId="0" xr:uid="{00000000-0006-0000-0000-00000700000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D11" authorId="0" shapeId="0" xr:uid="{00000000-0006-0000-0000-00000800000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D12" authorId="0" shapeId="0" xr:uid="{00000000-0006-0000-0000-00000900000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D13" authorId="0" shapeId="0" xr:uid="{00000000-0006-0000-0000-00000A00000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D14" authorId="0" shapeId="0" xr:uid="{00000000-0006-0000-0000-00000B00000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D15" authorId="0" shapeId="0" xr:uid="{00000000-0006-0000-0000-00000C00000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D16" authorId="0" shapeId="0" xr:uid="{00000000-0006-0000-0000-00000D00000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D17" authorId="0" shapeId="0" xr:uid="{00000000-0006-0000-0000-00000E000000}">
      <text>
        <r>
          <rPr>
            <b/>
            <sz val="9"/>
            <color indexed="81"/>
            <rFont val="Tahoma"/>
            <family val="2"/>
          </rPr>
          <t>Klinkhart, Glen Edward (CED):</t>
        </r>
        <r>
          <rPr>
            <sz val="9"/>
            <color indexed="81"/>
            <rFont val="Tahoma"/>
            <family val="2"/>
          </rPr>
          <t xml:space="preserve">
3 AAC 306.701. Marijuana Handler Permit Education Course
(a) The board shall approve all marijuana handler permit education courses before a course provider may issue a marijuana handler permit.
(b) The topics that an approved marijuana handler permit education course covers must include
(1) AS 17.37, AS 17.38, and this chapter; 
(2) the effects of consumption of marijuana and marijuana products; 
(3) how to identify a person impaired by consumption of marijuana; 
(4) how to determine valid identification; 
(5) how to intervene to prevent unlawful marijuana consumption; and 
(6) the penalty for an unlawful act by a licensee, an employee, or an agent of a marijuana establishment. 
(c) An approved course provider shall update the course with any applicable change to AS 17.37, AS 17.38, and this chapter within 10 days of the effective date of the change. Notification of a change to an approved course shall be provided to the board within 3 days of the change. 
(d) The board will review an approved marijuana handler permit education course at least once every three years, and may rescind approval of the course if the board finds that the education course contents are insufficient or inaccurate. 
(e) An approved course provider shall provide continuous access to the course to the board and the director for the purpose of reviewing course materials at any time. 
(f) The fee for a new marijuana handler permit education course and for a three-year review of a marijuana handler permit education course is $500.  (Eff. 8/21/2019, Register 231)
</t>
        </r>
      </text>
    </comment>
    <comment ref="D18" authorId="0" shapeId="0" xr:uid="{00000000-0006-0000-0000-00000F00000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D19" authorId="0" shapeId="0" xr:uid="{00000000-0006-0000-0000-00001000000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D20" authorId="0" shapeId="0" xr:uid="{00000000-0006-0000-0000-00001100000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D21" authorId="0" shapeId="0" xr:uid="{00000000-0006-0000-0000-00001200000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D22" authorId="0" shapeId="0" xr:uid="{00000000-0006-0000-0000-00001300000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Klinkhart, Glen Edward (CED)</author>
  </authors>
  <commentList>
    <comment ref="B6" authorId="0" shapeId="0" xr:uid="{00000000-0006-0000-0500-000001000000}">
      <text>
        <r>
          <rPr>
            <b/>
            <sz val="9"/>
            <color indexed="81"/>
            <rFont val="Tahoma"/>
            <family val="2"/>
          </rPr>
          <t>Klinkhart, Glen Edward (CED):</t>
        </r>
        <r>
          <rPr>
            <sz val="9"/>
            <color indexed="81"/>
            <rFont val="Tahoma"/>
            <family val="2"/>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7" authorId="0" shapeId="0" xr:uid="{00000000-0006-0000-0500-000002000000}">
      <text>
        <r>
          <rPr>
            <b/>
            <sz val="9"/>
            <color indexed="81"/>
            <rFont val="Tahoma"/>
            <family val="2"/>
          </rPr>
          <t>Klinkhart, Glen Edward (CED):</t>
        </r>
        <r>
          <rPr>
            <sz val="9"/>
            <color indexed="81"/>
            <rFont val="Tahoma"/>
            <family val="2"/>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8" authorId="0" shapeId="0" xr:uid="{00000000-0006-0000-0500-000003000000}">
      <text>
        <r>
          <rPr>
            <b/>
            <sz val="9"/>
            <color indexed="81"/>
            <rFont val="Tahoma"/>
            <family val="2"/>
          </rPr>
          <t>Klinkhart, Glen Edward (CED):</t>
        </r>
        <r>
          <rPr>
            <sz val="9"/>
            <color indexed="81"/>
            <rFont val="Tahoma"/>
            <family val="2"/>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2" authorId="0" shapeId="0" xr:uid="{00000000-0006-0000-0500-00000400000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3" authorId="0" shapeId="0" xr:uid="{00000000-0006-0000-0500-00000500000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4" authorId="0" shapeId="0" xr:uid="{00000000-0006-0000-0500-00000600000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5" authorId="0" shapeId="0" xr:uid="{00000000-0006-0000-0500-00000700000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16" authorId="0" shapeId="0" xr:uid="{00000000-0006-0000-0500-00000800000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17" authorId="0" shapeId="0" xr:uid="{00000000-0006-0000-0500-00000900000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18" authorId="0" shapeId="0" xr:uid="{00000000-0006-0000-0500-00000A00000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0" authorId="0" shapeId="0" xr:uid="{00000000-0006-0000-0500-00000B00000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23" authorId="0" shapeId="0" xr:uid="{00000000-0006-0000-0500-00000C00000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24" authorId="0" shapeId="0" xr:uid="{00000000-0006-0000-0500-00000D00000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25" authorId="0" shapeId="0" xr:uid="{00000000-0006-0000-0500-00000E00000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28" authorId="0" shapeId="0" xr:uid="{00000000-0006-0000-0500-00000F00000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29" authorId="0" shapeId="0" xr:uid="{00000000-0006-0000-0500-00001000000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30" authorId="0" shapeId="0" xr:uid="{00000000-0006-0000-0500-00001100000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31" authorId="0" shapeId="0" xr:uid="{00000000-0006-0000-0500-00001200000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32" authorId="0" shapeId="0" xr:uid="{00000000-0006-0000-0500-00001300000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33" authorId="0" shapeId="0" xr:uid="{00000000-0006-0000-0500-00001400000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34" authorId="0" shapeId="0" xr:uid="{00000000-0006-0000-0500-00001500000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35" authorId="0" shapeId="0" xr:uid="{00000000-0006-0000-0500-00001600000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38" authorId="0" shapeId="0" xr:uid="{00000000-0006-0000-0500-00001700000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39" authorId="0" shapeId="0" xr:uid="{00000000-0006-0000-0500-00001800000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40" authorId="0" shapeId="0" xr:uid="{00000000-0006-0000-0500-00001900000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43" authorId="0" shapeId="0" xr:uid="{00000000-0006-0000-0500-00001A00000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44" authorId="0" shapeId="0" xr:uid="{00000000-0006-0000-0500-00001B00000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45" authorId="0" shapeId="0" xr:uid="{00000000-0006-0000-0500-00001C00000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46" authorId="0" shapeId="0" xr:uid="{00000000-0006-0000-0500-00001D00000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47" authorId="0" shapeId="0" xr:uid="{00000000-0006-0000-0500-00001E00000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48" authorId="0" shapeId="0" xr:uid="{00000000-0006-0000-0500-00001F00000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50" authorId="0" shapeId="0" xr:uid="{00000000-0006-0000-0500-00002000000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52" authorId="0" shapeId="0" xr:uid="{00000000-0006-0000-0500-00002100000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53" authorId="0" shapeId="0" xr:uid="{00000000-0006-0000-0500-00002200000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54" authorId="0" shapeId="0" xr:uid="{00000000-0006-0000-0500-00002300000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55" authorId="0" shapeId="0" xr:uid="{00000000-0006-0000-0500-00002400000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56" authorId="0" shapeId="0" xr:uid="{00000000-0006-0000-0500-00002500000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57" authorId="0" shapeId="0" xr:uid="{00000000-0006-0000-0500-00002600000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58" authorId="0" shapeId="0" xr:uid="{00000000-0006-0000-0500-00002700000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59" authorId="0" shapeId="0" xr:uid="{00000000-0006-0000-0500-00002800000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61" authorId="0" shapeId="0" xr:uid="{00000000-0006-0000-0500-00002900000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64" authorId="0" shapeId="0" xr:uid="{00000000-0006-0000-0500-00002A00000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65" authorId="0" shapeId="0" xr:uid="{00000000-0006-0000-0500-00002B00000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66" authorId="0" shapeId="0" xr:uid="{00000000-0006-0000-0500-00002C00000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67" authorId="0" shapeId="0" xr:uid="{00000000-0006-0000-0500-00002D00000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68" authorId="0" shapeId="0" xr:uid="{00000000-0006-0000-0500-00002E00000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69" authorId="0" shapeId="0" xr:uid="{00000000-0006-0000-0500-00002F00000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70" authorId="0" shapeId="0" xr:uid="{00000000-0006-0000-0500-00003000000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71" authorId="0" shapeId="0" xr:uid="{00000000-0006-0000-0500-00003100000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72" authorId="0" shapeId="0" xr:uid="{00000000-0006-0000-0500-00003200000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73" authorId="0" shapeId="0" xr:uid="{00000000-0006-0000-0500-00003300000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74" authorId="0" shapeId="0" xr:uid="{00000000-0006-0000-0500-00003400000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75" authorId="0" shapeId="0" xr:uid="{00000000-0006-0000-0500-00003500000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76" authorId="0" shapeId="0" xr:uid="{00000000-0006-0000-0500-00003600000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77" authorId="0" shapeId="0" xr:uid="{00000000-0006-0000-0500-00003700000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78" authorId="0" shapeId="0" xr:uid="{00000000-0006-0000-0500-00003800000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79" authorId="0" shapeId="0" xr:uid="{00000000-0006-0000-0500-00003900000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82" authorId="0" shapeId="0" xr:uid="{00000000-0006-0000-0500-00003A00000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83" authorId="0" shapeId="0" xr:uid="{00000000-0006-0000-0500-00003B00000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84" authorId="0" shapeId="0" xr:uid="{00000000-0006-0000-0500-00003C00000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85" authorId="0" shapeId="0" xr:uid="{00000000-0006-0000-0500-00003D00000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86" authorId="0" shapeId="0" xr:uid="{00000000-0006-0000-0500-00003E00000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87" authorId="0" shapeId="0" xr:uid="{00000000-0006-0000-0500-00003F00000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88" authorId="0" shapeId="0" xr:uid="{00000000-0006-0000-0500-00004000000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89" authorId="0" shapeId="0" xr:uid="{00000000-0006-0000-0500-00004100000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90" authorId="0" shapeId="0" xr:uid="{00000000-0006-0000-0500-00004200000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91" authorId="0" shapeId="0" xr:uid="{00000000-0006-0000-0500-00004300000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92" authorId="0" shapeId="0" xr:uid="{00000000-0006-0000-0500-00004400000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93" authorId="0" shapeId="0" xr:uid="{00000000-0006-0000-0500-00004500000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94" authorId="0" shapeId="0" xr:uid="{00000000-0006-0000-0500-00004600000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95" authorId="0" shapeId="0" xr:uid="{00000000-0006-0000-0500-00004700000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96" authorId="0" shapeId="0" xr:uid="{00000000-0006-0000-0500-00004800000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97" authorId="0" shapeId="0" xr:uid="{00000000-0006-0000-0500-00004900000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100" authorId="0" shapeId="0" xr:uid="{00000000-0006-0000-0500-00004A00000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101" authorId="0" shapeId="0" xr:uid="{00000000-0006-0000-0500-00004B00000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02" authorId="0" shapeId="0" xr:uid="{00000000-0006-0000-0500-00004C00000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03" authorId="0" shapeId="0" xr:uid="{00000000-0006-0000-0500-00004D00000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04" authorId="0" shapeId="0" xr:uid="{00000000-0006-0000-0500-00004E00000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05" authorId="0" shapeId="0" xr:uid="{00000000-0006-0000-0500-00004F00000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06" authorId="0" shapeId="0" xr:uid="{00000000-0006-0000-0500-00005000000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07" authorId="0" shapeId="0" xr:uid="{00000000-0006-0000-0500-00005100000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09" authorId="0" shapeId="0" xr:uid="{00000000-0006-0000-0500-00005200000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10" authorId="0" shapeId="0" xr:uid="{00000000-0006-0000-0500-00005300000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11" authorId="0" shapeId="0" xr:uid="{00000000-0006-0000-0500-00005400000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12" authorId="0" shapeId="0" xr:uid="{00000000-0006-0000-0500-00005500000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13" authorId="0" shapeId="0" xr:uid="{00000000-0006-0000-0500-00005600000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14" authorId="0" shapeId="0" xr:uid="{00000000-0006-0000-0500-00005700000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15" authorId="0" shapeId="0" xr:uid="{00000000-0006-0000-0500-000058000000}">
      <text>
        <r>
          <rPr>
            <b/>
            <sz val="9"/>
            <color indexed="81"/>
            <rFont val="Tahoma"/>
            <family val="2"/>
          </rPr>
          <t>Klinkhart, Glen Edward (CED):</t>
        </r>
        <r>
          <rPr>
            <sz val="9"/>
            <color indexed="81"/>
            <rFont val="Tahoma"/>
            <family val="2"/>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20" authorId="0" shapeId="0" xr:uid="{00000000-0006-0000-0500-00005900000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List>
</comments>
</file>

<file path=xl/sharedStrings.xml><?xml version="1.0" encoding="utf-8"?>
<sst xmlns="http://schemas.openxmlformats.org/spreadsheetml/2006/main" count="1146" uniqueCount="588">
  <si>
    <t>CODE</t>
  </si>
  <si>
    <t>POSSIBLE VIOLATION TYPE</t>
  </si>
  <si>
    <t>AVERAGE</t>
  </si>
  <si>
    <t>MEDIAN</t>
  </si>
  <si>
    <t>MINIMUM</t>
  </si>
  <si>
    <t>MAXIMUM</t>
  </si>
  <si>
    <t>Possible Violation: Not maintaining registered State of Alaska weights and measures scales, using the wrong type of scales, not maintaining calibration of scales. 3AAC 306.745</t>
  </si>
  <si>
    <t>Possible Violation (Waste Disposal): Not providing 3 days notice to AMCO before destroying waste, not properly disposing of waste, not properly accounting/tracking of waste on waste log. 3AAC 306.740</t>
  </si>
  <si>
    <t>Possible Violation: (security standards): Employee not wearing identification badge.3AAC 306.715</t>
  </si>
  <si>
    <t>Possible Violation: (security standards): Not maintaining alarms, poor lighting or visibility, failure to notify AMCO of unauthorized access events. 3AAC 306.715</t>
  </si>
  <si>
    <t>Possible Violation: Improper storage of marijuana or marijuana products, not properly protecting products from pests, vermin, bugs. Not properly securing restricted access or storage areas. 3AAC 306.535</t>
  </si>
  <si>
    <t>Possible Violation: (signage &amp; advertising): Having more than three signs visible to the general public from right of way, Having a sign that exceeds 4800 square inches, Improper advertisements or without including warnings or business license numbers. 3 AAC 306.770</t>
  </si>
  <si>
    <t>Possible Violation: general operating plan violations that would result from conducting business in a way other than is described in the approved operations plan. 3AAC 306.703</t>
  </si>
  <si>
    <t>Possible Violation: Allowing intoxicated persons on licensed premises. Allowing consumption of marijuana on licensed premises without proper endorsement or without being the proper distance from premises.</t>
  </si>
  <si>
    <t>Possible Violation: Not following health and safety standards and/or OSHA standards for workplace safety.AAC 306.335, AAC 306.440, AAC 306.545, AAC 306.735</t>
  </si>
  <si>
    <t>Possible Violation: Not having proper &amp; valid  food handler card, not having valid food handler permit (where required). 3AAC 306.3153AAC 306.530</t>
  </si>
  <si>
    <t>Possible Violation: Not properly managing quality control samples, providing samples in excess of allowable limits, not properly tracking samples on quality control forms. Providing samples to a consumer. 3AAC 306.460</t>
  </si>
  <si>
    <t>Possible Violation: Transportation errors including shipping or receiving product without a proper manifest, not receiving transported products in a timely manner or incorrect dates or errors on manifest, not following the approved manifest route, not securing product properly during transport, transporting products to a area with a local prohibition. 3AAC 306.7503AAC 306.240</t>
  </si>
  <si>
    <t>Possible Violation: Refusal or denial of AMCO to access premises for inspection. 3AAC 306.725</t>
  </si>
  <si>
    <t>Possible Violation: Providing false information to AMCO on applications or background checks, Converting or relocating a license without AMCO approval.3AAC 306.047, 3AAC 306.050, 3AAC 306.055</t>
  </si>
  <si>
    <t>Possible Violation: Operating a marijuana business without an approved license.3AAC 306.005</t>
  </si>
  <si>
    <t>Selling products to minors.3AAC 306.310</t>
  </si>
  <si>
    <t>Selling products to intoxicated persons3AAC 306.310</t>
  </si>
  <si>
    <t>Selling in excess of allowable daily limits / or selling outside of allowable hours of operation. 3AAC 306.310</t>
  </si>
  <si>
    <t>Selling expired products. 3AAC 306.310</t>
  </si>
  <si>
    <t>Possible Violation: Not having proper "under 21" signage, not having restricted access signs, not maintaining proper control and type of smell / sample jars. 3AAC 306.325</t>
  </si>
  <si>
    <t>Possible Violation: Not properly reconciling or not reconciling sales at the end of the day.3 AAC 306.330</t>
  </si>
  <si>
    <t>Possible Violation: Accepting an invalid form of ID or accepting an expired ID (Not withstanding current AMCO guidance on expired ID's). 3 AAC 306.350</t>
  </si>
  <si>
    <t>Possible Violation (ONSITE CONSUMPTION): Serving in excess of allowable limits, allowing tobacco smoking, providing happy hour incentives or sales, allowing consumption of outside products, allowing concentrate consumption. 3AAC 306.370</t>
  </si>
  <si>
    <t>Possible Violation: Having more than 12 mother plants at start of inspection.3AAC 306.405</t>
  </si>
  <si>
    <t>Possible Violation: Extracting or concentrating marijuana without a valid license.3AAC 306.450</t>
  </si>
  <si>
    <t>Possible Violation: Not segregating harvest batches while waiting for test results.3AAC 306.455</t>
  </si>
  <si>
    <t xml:space="preserve">Possible Violation: Adulterating marijuana to change the smell, color or weight. </t>
  </si>
  <si>
    <t xml:space="preserve">Possible Violation: Selling / transporting improperly labeled or packaged marijuana. </t>
  </si>
  <si>
    <t xml:space="preserve">Possible Violation: Allowing odor to be detected  / odor complaints. </t>
  </si>
  <si>
    <t>Possible Violation: exceeding the allowable square footage of permitted growing area. 3AAC 306.405</t>
  </si>
  <si>
    <t>Possible Violation: Selling untested marijuana, or adulterating a lab sample to change potency or result, not providing. a uniform representative sample. 3AAC 306.4553AAC 306.460</t>
  </si>
  <si>
    <t>Possible Violation: having packages in excess of 10lbs, batches larger than 50 clones or cuttings, not tracking plants over 8" tall. 3AAC 306.435</t>
  </si>
  <si>
    <t>Possible Violation: Failure to submit monthly excise tax reports to the State of Alaska. 3AAC 306.480</t>
  </si>
  <si>
    <t>Possible Violation: Failure to pay monthly excise tax to the State of Alaska. 3AAC 306.480</t>
  </si>
  <si>
    <t>Possible Violation: Packaging or selling products that closely resemble known food products, or that appeal to children / changing packaging or product without board approval. 3AAC 306.5053AAC 306.525</t>
  </si>
  <si>
    <t>Possible Violation: Not using approved extraction methods or products, not capturing emissions properly, improper or inadequate training on equipment. 3AAC 306.555</t>
  </si>
  <si>
    <t>Possible Violation: Adulterating products or samples to change the potency of the product. Using un-approved ingredients in products.3AAC 306.555</t>
  </si>
  <si>
    <t>RANK</t>
  </si>
  <si>
    <t>Rank Methodology: Highest Median Value $0 - 750 = 1 Low, $750-2000 = 2 Medium, +$2000 = 3 High</t>
  </si>
  <si>
    <t>VIOLATION TYPE</t>
  </si>
  <si>
    <t>MIN</t>
  </si>
  <si>
    <t>MAX</t>
  </si>
  <si>
    <t>3 AAC 306.035</t>
  </si>
  <si>
    <t>Application for renewal of license</t>
  </si>
  <si>
    <t>3 AAC 306.040</t>
  </si>
  <si>
    <t>Ownership change</t>
  </si>
  <si>
    <t>3 AAC 306.045</t>
  </si>
  <si>
    <t>Application for transfer of a license to another person</t>
  </si>
  <si>
    <t>3 AAC 306.320</t>
  </si>
  <si>
    <t>3 AAC 306.340</t>
  </si>
  <si>
    <t>Testing required for marijuana and marijuana products</t>
  </si>
  <si>
    <t>3 AAC 306.345</t>
  </si>
  <si>
    <t>Packaging and labeling</t>
  </si>
  <si>
    <t>3 AAC 306.365</t>
  </si>
  <si>
    <t>Required  consumer notices for retail marijuana stores</t>
  </si>
  <si>
    <t>3 AAC 306.445</t>
  </si>
  <si>
    <t>Standards for cultivation and preparation</t>
  </si>
  <si>
    <t>3 AAC 306.470</t>
  </si>
  <si>
    <t>Packaging of marijuana</t>
  </si>
  <si>
    <t>3 AAC 306.475</t>
  </si>
  <si>
    <t>Labeling of marijuana</t>
  </si>
  <si>
    <t>3 AAC 306.565</t>
  </si>
  <si>
    <t>Packaging of marijuana products</t>
  </si>
  <si>
    <t>3 AAC 306.570</t>
  </si>
  <si>
    <t>Labeling of marijuana products</t>
  </si>
  <si>
    <t>3 AAC 306.700</t>
  </si>
  <si>
    <t>Marijuana handler permit</t>
  </si>
  <si>
    <t>3 AAC 306.701</t>
  </si>
  <si>
    <t>Marijuana Handler Permit Education Course</t>
  </si>
  <si>
    <t>3 AAC 306.705</t>
  </si>
  <si>
    <t>Licensed premises; alteration</t>
  </si>
  <si>
    <t>3 AAC 306.710</t>
  </si>
  <si>
    <t>Restricted access areas</t>
  </si>
  <si>
    <t>3 AAC 306.720</t>
  </si>
  <si>
    <t>Video surveillance</t>
  </si>
  <si>
    <t>3 AAC 306.755</t>
  </si>
  <si>
    <t>Business records</t>
  </si>
  <si>
    <t>3 AAC 306.760</t>
  </si>
  <si>
    <t>Trade Shows</t>
  </si>
  <si>
    <t xml:space="preserve">Marijuana handler permit required </t>
  </si>
  <si>
    <t>Q</t>
  </si>
  <si>
    <t>Rank Analysis AVG AVG</t>
  </si>
  <si>
    <t>Rank Analysis MEDIAN AVG</t>
  </si>
  <si>
    <t>Rank Analysis AVG/AVG</t>
  </si>
  <si>
    <t>AVERAGE AVERAGE</t>
  </si>
  <si>
    <t>MEDIAN AVERAGE</t>
  </si>
  <si>
    <t>Respondent ID</t>
  </si>
  <si>
    <t>I am a (Business Type):</t>
  </si>
  <si>
    <t>My business location (Area):</t>
  </si>
  <si>
    <t xml:space="preserve">General comments about above questions related to all license types: </t>
  </si>
  <si>
    <t xml:space="preserve">Comments about retail section violations: </t>
  </si>
  <si>
    <t>Comments about cultivation section violations:</t>
  </si>
  <si>
    <t>Comments about extraction / manufacturing section violations:</t>
  </si>
  <si>
    <t>Standard Cultivator</t>
  </si>
  <si>
    <t>Limited Cultivator</t>
  </si>
  <si>
    <t>Retailer</t>
  </si>
  <si>
    <t>Extractor / Manufacturer</t>
  </si>
  <si>
    <t>Transport / Logistics</t>
  </si>
  <si>
    <t>Lab / Testing</t>
  </si>
  <si>
    <t>Other (please specify)</t>
  </si>
  <si>
    <t>Kenai Peninsula Borough</t>
  </si>
  <si>
    <t>Mat-Su Borough</t>
  </si>
  <si>
    <t>YK Delta / Western AK</t>
  </si>
  <si>
    <t>Anchorage</t>
  </si>
  <si>
    <t>Fairbanks / Interior</t>
  </si>
  <si>
    <t>Southeast / Juneau</t>
  </si>
  <si>
    <t>Northern / Arctic</t>
  </si>
  <si>
    <t>Souther Peninsula (Homer / Anchor Point)</t>
  </si>
  <si>
    <t>First offense?</t>
  </si>
  <si>
    <t>Second offense?</t>
  </si>
  <si>
    <t>Third / multiple repeated offenses?</t>
  </si>
  <si>
    <t>Open-Ended Response</t>
  </si>
  <si>
    <t xml:space="preserve">As you can see, most of my responses to first offenses are to give a warning.  This is because Regs change regularly or because the actual offender my not be the license holder (LH), and the LH may not be aware of the offense when there are so many other regulatory and non-regulatory things clawing for attention.    Conversely, there are some offenses that the LH has to be aware of because of the operating nature of the business, and for those, there are few excuses.    As far as the last question, Question #17, I feel that the black market is doing significant damage to the economics of the industry and state revenues.  I feel that the state needs to actively crush the black market or decent players within the industry will fail. </t>
  </si>
  <si>
    <t>N/A</t>
  </si>
  <si>
    <t xml:space="preserve">Be thoughtful about offenses that may be out of the owners control.  I have found that many cultivation employees are baked stoners.  Itâ€™s very hard to get good employees.  Somehow, they think that because they work in marijuana, itâ€™s okay to be laidback and stoned.  Imagine if brewery and distillery workers felt the same.    I think itâ€™s going to take awhile before our industry matures to the point where the non-stoner, general public, finds it acceptable to to work in marijuana without stigma.  Until then, weâ€™re stuck.   </t>
  </si>
  <si>
    <t>It must be safe</t>
  </si>
  <si>
    <t>#11 is the jurisdiction of OSHA and should be left to their jurisdiction.  #14 is a tough one; I receive manifests with clerical errors in them regularly, after-all we are human. This category of fines should be separated into clerical mishaps (which should have no fine) and intentional lawlessness, such as deviating from the route, which should have fines.</t>
  </si>
  <si>
    <t>As a general note to the survey several of these can be linked to one of the first violations which was to deviate from the approved operating plan, as such the questions are redundant</t>
  </si>
  <si>
    <t xml:space="preserve">They need to have a warning to before giving some violation notice in some event. The company can correct the problem with in a few days period. </t>
  </si>
  <si>
    <t>Punishment should be more than just monetary fines</t>
  </si>
  <si>
    <t>Punishment should not only be monetary fines.</t>
  </si>
  <si>
    <t>This survey left room for only monetary input. I would advise that penalties for some violations should include revocation, suspension or rejection of license applications.</t>
  </si>
  <si>
    <t>Some of these questions/ violation penalties need a moderated approach that considers whether the action was intentional or accidental.  Licenses should be suspended or revoked when tax payments are not issued as required. How will they pay the fine when they can't or won't pay the tax? The MCB and State of Alaska should uphold regulation 3AAC306.080. How could a licensee be reasonably expected to uphold regulations when its own regulatory body does not?     Smells from cultivation are not hazardous and are very difficult and expensive to control. This "Possible violation "should not be a part of the fine schedule.</t>
  </si>
  <si>
    <t xml:space="preserve">Number 41 should involve revocation or suspension of a license. Applying a fine does not seem appropriate. </t>
  </si>
  <si>
    <t>Violations with $0 amounts should be NOV</t>
  </si>
  <si>
    <t>All $0 amounts should be NOV</t>
  </si>
  <si>
    <t>$0 amounts should be NOV. Repeated tax offender should be in front board, possible suspension of license.</t>
  </si>
  <si>
    <t xml:space="preserve">There should not be fines implemented for minor human error, such as overlooking the "AM -PM" button on the time of departure in a manifest. Or spelling a name incorrectly.    Bud tenders have received no training to determine if someone is intoxicated. law enforcement  receives this training, but not bud tenders. Customers who go in to get CBD products for treatment of their Traumatic Brain Injury (TBI) or other neurological injury should not be denied sale and forced to leave because a bud tender with zero training believes them to be intoxicated.  </t>
  </si>
  <si>
    <t xml:space="preserve">Most of these questions cover such a vast range of severity that they can't be honestly answered. Most notably any nefarious intent. i.e. Scales violations should not be fined at all unless an intent to decieve or divert marijuana is present. Clerical errors can occur which have no bearing on whether scales are out of calibration. sending and receiving parties each have scales and discrepancies will be caught on their own. retail sales where a customer may not have certified scales they would certainly be able to check certifications at the establishment or weigh the product themselves.     All of the questions should be contingent on a simple premise.   1. Does it result in the diverting of marijuana or marijuana products?    2. Was there intent to deceive for monetary gain?    3. Did deception result in an explicit danger to health or safety.    Regulations and rules which are identified to have been violated for the most part should receive a warning for first time violations. Obviously if there is some concerted effort to deceive then more harsh penalties should result. For example if you are knowingly operating a marijuana business without an approved license a stronger penalty should be imposed than if you had a typo on a transport manifest or you stopped a a quick-mart to relieve yourself or get a coffee. </t>
  </si>
  <si>
    <t>Failure to submit tax reports is already punished by charging a percentage of the tax due. If there was no tax due then there should be no fine.    Failure to pay your taxes is already punished with a percentage of what was owed being levied. Obviously refusing to pay after appeals or litigation should result in more  severe consequences.</t>
  </si>
  <si>
    <t>Some violations are more egregious than others and all need to be taken on a case by case basis.  There should always be a "warning" when the violation is not intentional and not due to any operator(s) willful effort to ignore rules and/or regulations.    Non licensed operations are a crime and should not be tolterated by the industry.  Operators should face significant penalty.       The survey only allowed a numeric response however a first offense that is not a detriment to public safety should be a "warning", like not wearing a badge, or not having a food handlers card, with a minimal 2nd offense fine.    Other events, should result in the loss of license if willful.    All licensed businesses need to be diligent in respecting AMCO regulation and maintain compliant operations always.  Multiple violations of AMCO regulations must be treated with significant penalties where appropriate.  Obviously these all need to be looked at on a case by case basis.    Thank you</t>
  </si>
  <si>
    <t xml:space="preserve">Certain violations may be unintentional and should not be treated with heavy fines.  </t>
  </si>
  <si>
    <t>Scales problem starts with getting them certified and back.  Takes a month or more.</t>
  </si>
  <si>
    <t xml:space="preserve">solvent testing should be required on ALL extracts to ensure consumer safety.  extractors are lying about their processes </t>
  </si>
  <si>
    <t xml:space="preserve">We need to crack down on our side money itâ€™s happening all around us </t>
  </si>
  <si>
    <t>Cultivations need to be held responsible for their taxesTo be paid every month or within so many days of collecting it. It is essentially stealing from the state too many cultivationâ€™s are using their money to expand their businesses instead of paying taxes it is very unfair for the people who are playing fair. Next thing you know the only guys left in the business are the bad guys I didnâ€™t pay their taxes like the good guys did</t>
  </si>
  <si>
    <t>All 1st offenses should be handed down with a verbal warning and given 90 days to fix if needed. After that all monetary fines should be handed out.</t>
  </si>
  <si>
    <t>Some questions Don't deserve a "FINE"   Some questions deserve the business to be shut down and privilege to operate revoked for life.   Other questions shouldn't be on this survey due to to many variables involved in our state.  as worded.  Some only deserve a proper "WARNING" 1st offense.  Some questions could be affected greatly by the circumstances witch affect the whole question.   In short  Some "errors" should be just that and should come with a warning followed by a 2nd  correctable and last but NOT least a Monterey fine.  At this rate the state and the Muni. is the only institution making a profit with the focus turning away from helping the small business person trying to provide for her or his family, or simply trying to become a peer of this community after being an outcast for all of his or her life due to the drug laws. It was and still is my understanding "WE"are here to help those whom wish to come out of the "black market" and be a part of this community and pay taxes to both the State and Muni. Yet we constantly creating barriers and obstacles setting them up for failure. One side of the street banners are allowed to show the public we exist on the other side they come With a healthy "FINE" yet other business whom pay less State and Municipal Taxes have been blessed to advertise using these temporary methods why? We are simply fighting for our survival Not every store is "killing it" some the voters don't even know exist so owners should be allowed to let them know "WE EXIST" and were open to the public if not only for the first year using temporary approved banners and or flags located on the business "PROPERTY ONLY"   With this pandemic business and the community is hurting and this includes myself.   Anyway thank you for this opportunity to voice my opinion.</t>
  </si>
  <si>
    <t xml:space="preserve">Again,   Without proper training to ALL EMPLOYEES and not withstanding disgruntled employees who's to tell when a person is overly filled With alcohol? Thru a window?   And all of the requirements pertaining to age and restricted areas should be addressed before any store even opens by all of the governing body's so why not find them for not doing there jobs. Now the "Removal" of any of the required signs should be addressed.   ID   Some stores save customer information as there POS systems will do and thus saving customer expiration dates as well and have the ability to attach a photo to the customer profile,  is a fine truly necessary? Nothing has changed I don't see where a fine helps anyone  especially if you know that person. However we comply I COMPLY, when we see fit we OK expired ID to our needs but if our needs are already met then let's fine them right,  Wow. </t>
  </si>
  <si>
    <t>Failure to pay taxes  Are we also tax collectors?  Are in enforcement   What are we?  If you get behind on taxes the tax man will get you. To far behind would trigger a Enforcement Violation and should and could result in loss of your privilege to operate in the state. No need for a fine Unless your in the tax business then okay a fine is justified.</t>
  </si>
  <si>
    <t xml:space="preserve">Everyone should be given a verbal warning for all 1st violations, and given the opportunity to resolve the problem before the next visit. After that the monetary violations should begin. </t>
  </si>
  <si>
    <t>Taxes are too much. Many cultivators are paying in a 35-50% or more tax bracket. Until the tax is a percentage that is reasonable, cultivators cannot plan for market fluctuations and are over burdened</t>
  </si>
  <si>
    <t>None</t>
  </si>
  <si>
    <t xml:space="preserve">OSHA??? That agency has its own fine scale. What is that about? No fines on first offenses. </t>
  </si>
  <si>
    <t>Expired products?? This is the domain of DHHS. You are over stepping.</t>
  </si>
  <si>
    <t xml:space="preserve">Some of these questions require further breakdown with the lower fine schedule for the minor offenses and a higher schedule for the more serious offenses. </t>
  </si>
  <si>
    <t>Some of the things above seem like things that AMCO doesn't really have jurisdiction over (like the food cards).</t>
  </si>
  <si>
    <t>Doesn't the DOR impose its own penalties if you fail to pay the excise taxes?</t>
  </si>
  <si>
    <t>I don't think that the board should be approving ingredients in the first place. And isn't the point of having the products approved taking out the child component? Of course, the board also approved Chocolate Milk with a Cartoon Moose Head on it. Should the board get fined for that?</t>
  </si>
  <si>
    <t xml:space="preserve">I personally think there should be some small fines and warnings that keep people in compliance, but I find the idea of punishing people severely for some of these to be unnecessary. Operating a cannabis retail without a license at all seems like a Law Enforcement issue, more than an AMCO issue. Moving without approval is another I can see a hefty fine being a good punishment. But most of these need to be basically annoying enough to get people to comply, but anything more than that is abuse of power.   I also think a lot of the fines should be imposed but lifted if the licensee becomes compliant within a set amount of time. I actually wrote a lot in the rows above but it only takes numbers. So I can't elaborate, just throw a number out there in this survey. I beleive if you are trying to make everyone comply then giving them a chance to come into compliance before the fine is imposed should be a universally applied feature of all disciplinary actions. Meaning even with the third warning, if they comply quickly the fines or punishments can be avoided. </t>
  </si>
  <si>
    <t xml:space="preserve">I believe small fines and warnings are best because some of these things can happen when a licensee is doing their best and a customer or third party tricks them or does something when they are distracted. </t>
  </si>
  <si>
    <t xml:space="preserve">Why would you fine someone for not paying taxes if they are probably not paying taxes because of money issues is my question. I think the interest rate and fines on taxes is crazy, but more importantly, the tax structure is horrible, and this is exactly what AMCO needs to fix. We need to adapt to a system where the taxes are paid at the register by the consumer directly as a percentage of their sale. Then the state will always get their taxes. Putting it all on the cultivator is unintelligent and oppressive compared to  collecting it at the point of sale. </t>
  </si>
  <si>
    <t>Items 15-17 should be immediately considered for license suspension/revocation by MCB</t>
  </si>
  <si>
    <t>All answers with 0 means they should lose their license.</t>
  </si>
  <si>
    <t>same as before 0 indicates license should be revoked.</t>
  </si>
  <si>
    <t>same as before...0 indicates revoke license</t>
  </si>
  <si>
    <t>0 revoked license</t>
  </si>
  <si>
    <t xml:space="preserve">Why canâ€™t the fines be calculated on total sales from the year previous?  Other departments (Labor, etc) have fine schedules like this so the punishment â€œfitsâ€ the crime. A business doing less than a million in sales a year takes a $5k fine a lot harder than one with $10 million in sales etc </t>
  </si>
  <si>
    <t>Penalty on the transferer. $1000 and an investigation to determine whether it was intentional or gross negligence. If shown to be intentional up to $10,000 and potential license revocation. The only way this would happen is if it was intentional or the originating license accidentally pulled product from the wrong package (accidental).</t>
  </si>
  <si>
    <t>3 strikes and you’re out. Suspension.</t>
  </si>
  <si>
    <t xml:space="preserve">3 strikes and you’re out. Suspension. </t>
  </si>
  <si>
    <t xml:space="preserve">3 strikes and you must retrain in METRC 4th strike, suspension. </t>
  </si>
  <si>
    <t>After monthly late fees have been applied 3 times start the suspension process.</t>
  </si>
  <si>
    <t>I think the fee prescribed in 3 AAC 306.100 is predatory and should be abolished, especially in the COVID world. It is an unnecessary financial burden.</t>
  </si>
  <si>
    <t xml:space="preserve">I don't do courses so I could care less what the fines are for those folks. In my mind they are not really part of the industry, rather they are an ancillary concern. </t>
  </si>
  <si>
    <t xml:space="preserve">I may be mistaken but it seems some of the questions are repeat questions. I would talk to the person who created this on Survey Monkey and make sure they know what they are doing. </t>
  </si>
  <si>
    <t>I think this was a previous question.</t>
  </si>
  <si>
    <t>Warning for the first time offense is a general policy I think should cover every one of these questions. How does one define a "Cartoon Character?" These are things that are open for some interpretation. Bugs bunny is banned from network television for violence, for example, so how can you say he appeals to kids? So if someone is going to get sanctioned for this i beleive they should be given a warning with no fine for first offense.</t>
  </si>
  <si>
    <t xml:space="preserve">This is so simple to comply with that honestly I'm surpised there is even people who are not complying but again significant fines are not appropriate. </t>
  </si>
  <si>
    <t xml:space="preserve">There are a lot of details and if one is missing on a single product then I think leniency should be the order of the day as long as compliance is fast when the issue is discovered. </t>
  </si>
  <si>
    <t xml:space="preserve">This should never happen but it shouldn't ruin a business either. I am comfortable with bigger fines for this behavior than the previous questions. </t>
  </si>
  <si>
    <t xml:space="preserve">I think the fine should be zero for first offense if they forgot to maintain a copy. Employi9ng someone without a current one should face fines as stated above. </t>
  </si>
  <si>
    <t xml:space="preserve">These would be more egregious than the last. False information should not be handled the same as incomplete. Mistakes shouldn't be punished, they should be corrected. </t>
  </si>
  <si>
    <t xml:space="preserve">These are administrative issues and the state has no business gouging businesses for simple mistakes. Fine should be minimal. </t>
  </si>
  <si>
    <t>Renewals are during the busy season in Alaska.  Better compliance would be to have renewals at the first part of the year, or end of the year.</t>
  </si>
  <si>
    <t>I have a course since 2016 and was asked to make it available for audit in the beginning. When no one ever looked at the course, I requested that they go through them all to ensure they were accurate, but that never happened. Is someone going to actually look through these courses and audit them?</t>
  </si>
  <si>
    <t>It wouldn't let me write this above:  1st offense: 2 times the amount of money the customer(s) spent on untested cannabis  2nd offense: 4 times the amount of money the customer(s) spent on untested cannabis  3rd offense: 6 times the amount of money the customer(s) spent on untested cannabis</t>
  </si>
  <si>
    <t xml:space="preserve">Same type of commentary as the last one. </t>
  </si>
  <si>
    <t xml:space="preserve">This is more like willful disobedience beyond the first offense. Maybe they went through a poor Handler Card Course and it wasn't mentioned in there so they didn't realize it's required (some of the out of state courses are awful and have wrong information), but after the first time, they are trying to get away with something. </t>
  </si>
  <si>
    <t xml:space="preserve">I think that incomplete submittals shouldn't be lumped in with the rest of the offenses. I understand that it can be super irritating with people cannot follow simple written directions, but they are not submitting incomplete applications intentionally, especially if it's their first application and they don't understand the process or procedures and they haven't made any money yet. Maybe charge fines for incomplete applications for renewals only. Incomplete applications for 1st timers should be sent back as "incomplete" and they need to figure it out and resubmit and start at square one again. </t>
  </si>
  <si>
    <t>none</t>
  </si>
  <si>
    <t>Homer</t>
  </si>
  <si>
    <t xml:space="preserve">Willful or black market type violations should be punished more harshly. honest mistake or inputting error in METRC is less severe. </t>
  </si>
  <si>
    <t xml:space="preserve">Again, fundamental to enforcements ability to do their job. Willful violations of this category should be punished. Timely fashion should be discretionary depending on the amount of date or records requested. </t>
  </si>
  <si>
    <t xml:space="preserve">This is directly tied to enforcements ability to investigate. Failure to properly have visibility should be punished. </t>
  </si>
  <si>
    <t xml:space="preserve">The log and escorting is very important. If there are businesses that are breaking this, they are likely violating in a lot of areas because this is basic and fundamental access control. The ID badge inside the RA should really only apply to the visitors. The wearing of ID badges by everyone is a potential hazard (lanyard caught in the grinder)...but also not a very hygienic practice and one that costs the business time and money to create ID badges. Simply posting the handler cards of each employee in a visible location should suffice. </t>
  </si>
  <si>
    <t xml:space="preserve">No business should be altering floor plans without submittals / approvals. And posting the license is easy! </t>
  </si>
  <si>
    <t xml:space="preserve">Should be taken care of at application and renewals. </t>
  </si>
  <si>
    <t xml:space="preserve">Database needed for retailers to check against revoked status cards. </t>
  </si>
  <si>
    <t xml:space="preserve">More education around this topic is needed. Why cant AMCO have a amendments submittal for each cultivation and just require annual updates if they have them. Testing is the issue. making it a requirement that a cultivator submit to the retailer amendments used is not something the retailer can take any action on. Otherwise products packaged for resale should have the warnings and all the appropriate labeling, I think that is well understood. </t>
  </si>
  <si>
    <t xml:space="preserve">Not as bad: 10 lbs or pre packed over 1 oz - both of these scenarios would also require retailer negligence to make it to sale or receipt of manifest. Transporting without the tags or manifest or container is not good and should not happen. Although, if honest mistake does not represent much of a public safety concern. Packaging that appeals to children should be caught at the board level and would otherwise be selling un approved products, which is bad. </t>
  </si>
  <si>
    <t xml:space="preserve">Weights and measures is the cash register in this business. Using scales that are unregistered should not happen. Not submitting testing or applying a test to a different batch should also never happen. I tend to think that these would be fairly willful categories of violations. A simple mistake like being late to calibrate a scale or something like that should be treated as less severe. </t>
  </si>
  <si>
    <t xml:space="preserve">This is easy to comply with and should never happen. I don't think that it is a horrible safety outcome if it did happen.For that reason I am erring on this category being light in fines and expect and hope that there are never NOV's written in this category. </t>
  </si>
  <si>
    <t xml:space="preserve">Labeling errors can be quite common and can easily happen. That said, the warnings must always be on there. I don not believe that this should happen. But I also think that there are situations where it could happen without intention or by disgruntled employee breaking rules. For that reason I am erring on the side of leniency for this category. </t>
  </si>
  <si>
    <t>I do not think that this should happen. In theory, a transfer should never be allowed in METRC where untested product is allowed to move to a retailer. This would otherwise be selling black market product and should be treated harshly if so.     A simple labeling error should be treated much more lightly.</t>
  </si>
  <si>
    <t xml:space="preserve">This should be pretty easy for everyone to comply with. Reference database would be helpful to be able to back check against revoked cards. </t>
  </si>
  <si>
    <t xml:space="preserve">If administrative in nature, accidental or incomplete then light to moderate fines are appropriate. If transferring without board approval, or willful false information, then treat as operating without a license. </t>
  </si>
  <si>
    <t xml:space="preserve">This would be more serious if a business took on outside investment and did not report that relationship. Otherwise, if administrative in nature or simple mistake then relatively light fines are appropriate.  </t>
  </si>
  <si>
    <t xml:space="preserve">Administrative fee schedule to reflect cost of staff time dealing with accidental errors and omissions. Late or non renewals to be treated as license closures. </t>
  </si>
  <si>
    <t xml:space="preserve">How is it possible for retail to sell untested products? A product in Metrc cannot physically be added to a manifest unless it has passed testing and released in Metrc. Not sure how untested product would even make it to retail in the first place. </t>
  </si>
  <si>
    <t>an unnecessary and excessive regulation not consistent with the alcohol industry. should be eliminated or made more reasonable and minor fines only.</t>
  </si>
  <si>
    <t>This is another requirement that should be the same for the cannabis and alcohol industries.</t>
  </si>
  <si>
    <t>another overboard regulation not consistent with alcohol industry. Video surveillance should be a business owner decision for facility security. 40 days of recordings is very costly and hard to maintain.</t>
  </si>
  <si>
    <t xml:space="preserve">This is another onerous regulation not consistent with requirements for the alcohol industry. Also, the rule for escorting visitors should be eliminated or modified so that tours can be conducted in larger groups or that hired contractors are exempt from standard visitor requirements. </t>
  </si>
  <si>
    <t>These are not serious, endangering the health of the public type of violations. Also, the regulation regarding premise modifications is too strict and not consistent with the lack of any similar requirement for alcohol businesses. Only major structural changes increasing the size of a facility or adding additional cultivation or retail square footage over what was originally approved need to meet these requirements. Or, this should be considered a minor facility change that is delegated to the Director and  can be approved quickly.</t>
  </si>
  <si>
    <t xml:space="preserve">This is a reasonable regulation  compared to others for the cannabis industry. </t>
  </si>
  <si>
    <t>Again, this regulation should be the same for both the cannabis and alcohol industries. It is not a problematic regulation, so not a big deal, but fines should be reasonable for this type of violation.</t>
  </si>
  <si>
    <t>This regulation should be consistent with those for alcohol retailers. This is an onerous regulation with with excessive and not fully accurate required warnings. Alcohol is the more dangerous substance, and is not required to follow same or similar regulations regarding packaging and labeling.</t>
  </si>
  <si>
    <t>A general comment that applies to all marijuana regulations, including the fine schedule. In all areas, marijuana regulations should be the same as alcohol industry regulations with reasonable consideration of the differences between the 2 substances. The fine schedules should be consistent for similar violations.</t>
  </si>
  <si>
    <t>Bristol Bay</t>
  </si>
  <si>
    <t>forfeiture of permit on third offense</t>
  </si>
  <si>
    <t>forfeiture of license</t>
  </si>
  <si>
    <t>forfeiture of license on third offense</t>
  </si>
  <si>
    <t>forfeiture of mhp</t>
  </si>
  <si>
    <t>forfeiture of permit</t>
  </si>
  <si>
    <t>I don't think a cultivation should have to put the warnings on the packages sold to a retail.  That is the retail business' job for the consumer. For the rest of it, forfeiture of permit on third offense.</t>
  </si>
  <si>
    <t>if they can't keep their mhp, then they shouldn't be a budtender</t>
  </si>
  <si>
    <t>third offense should be  forfeiture of permit</t>
  </si>
  <si>
    <t xml:space="preserve">Alternate option third and multiple offenses: board consideration license suspension or revocation </t>
  </si>
  <si>
    <t xml:space="preserve">Same alternate option for repeat: suspension or revocation </t>
  </si>
  <si>
    <t>Alternate option for third/multiple offenses:  Board consideratuon revocation of license</t>
  </si>
  <si>
    <t>Third /repeat offenses option:  Board consideration suspension or revocation of license.</t>
  </si>
  <si>
    <t xml:space="preserve">Third / multiple repeat offenses option:   Board consideration license revocation </t>
  </si>
  <si>
    <t xml:space="preserve">First offense option: warning  Third/repeat offenses option:  Board consideration suspension of license </t>
  </si>
  <si>
    <t>Third /multiple offenses option:  Board consideration suspension of license.</t>
  </si>
  <si>
    <t xml:space="preserve">Their license should be revoked after the 2nd offense. Right now there are no consequences for people who are putting peoples lives at risk. </t>
  </si>
  <si>
    <t>Revoked at third offense</t>
  </si>
  <si>
    <t xml:space="preserve">License should be revoked at 2nd offense </t>
  </si>
  <si>
    <t xml:space="preserve">Incomplete information is much different than false information </t>
  </si>
  <si>
    <t xml:space="preserve">Late renewal and failure to submit expired license are very different things </t>
  </si>
  <si>
    <t xml:space="preserve">I don’t think trade shows should sell anything cannabis because the retailers in that area should reap the benefits of the industry, not someone who is there today and gone tomorrow. </t>
  </si>
  <si>
    <t xml:space="preserve">I have always been nervous about this one. I am a very detailed record keeper, but I am constantly on my employees. I worry about not having a record that should be there. Ple as e be gentle </t>
  </si>
  <si>
    <t xml:space="preserve">Why would there be a fine? This is just as important to the license holders as you. If there is a compliance issue that appears as intent to evade this requirement, then the fine should be heavy. The investigation should be rigorous with evidence of ill intent. </t>
  </si>
  <si>
    <t xml:space="preserve">This is something we are all aware of how important it is. I know we have all become good friends and think we don’t need to or get laced on check IDs every time with venders but it’s required so we do it. Should we get fined? I don’t think so really, if any something small. </t>
  </si>
  <si>
    <t xml:space="preserve">Retailers are constantly making changes to ergonomically suit their staff and improve safety as well as compliance, plus owners may not be aware that a staff member moved something they shouldn’t have. Submitting this type of request takes so much time, you don’t see the license holders trying to fine the board for their delays. </t>
  </si>
  <si>
    <t xml:space="preserve">If someone cannot renew their handler card they shouldn’t be working I. This industry. Their fine would be no job, no business. </t>
  </si>
  <si>
    <t xml:space="preserve">This labeling is not something I agree with being so specific. Why the canabinoids have to be listed so specifically, consumers don’t get this information until after the non refundable purchase anyway and don’t really care. </t>
  </si>
  <si>
    <t xml:space="preserve">I don’t see how this would be possible unless a new label system was put in place within the store, and even after that, I would think the owner would go over the label with the vender. </t>
  </si>
  <si>
    <t xml:space="preserve">This list of requirements is so long i would see how someone could make a mistake. Employee related issues. </t>
  </si>
  <si>
    <t xml:space="preserve">I don’t see how this could happen but I do know mistakes can be made. Again this is likely to be an employee issue within the business not the business owner. I would keep the fine low because the owner would likely hold the employee accountable for this fine. </t>
  </si>
  <si>
    <t xml:space="preserve">Since I am not a cultivar I don’t see how this could happen. </t>
  </si>
  <si>
    <t xml:space="preserve">If this were to happen, we all know the rules, this should never happen. You can’t get your license to open without this in compliance, there is no reason that I can think of where this could happen. </t>
  </si>
  <si>
    <t xml:space="preserve">I would imagine that if this were to happen it would be because of employee not doing their job correctly, not because of the business owner. Once something like this is brought to the owners attention, if they are prompt at correcting, then no fine, packaging is expensive enough. However if the incident persists and the owner is neglectful in correcting, then a fine would be appropriate, a heavy one at that. I would also be liberal with the timeline because this may mean a new vender relationship which takes time. </t>
  </si>
  <si>
    <t xml:space="preserve">I believe in second chances and a lot of issues are beyond the retailers control. Mistakes happen. However if it becomes a regular thing with a clear intention to evade testing especially for a vertically integrated businesses, then fines are appropriate. </t>
  </si>
  <si>
    <t xml:space="preserve">The requirement that a class has to be done each renewal is ridiculous with the current testing being far from state specific  and up to date with current regulations. </t>
  </si>
  <si>
    <t xml:space="preserve">There are other factors involved that can delay response times appropriately that are out of the control of the current owners. </t>
  </si>
  <si>
    <t xml:space="preserve">Consideration based on days of delinquency. . </t>
  </si>
  <si>
    <t xml:space="preserve">A late submittal is much different than false information, lack of approval.  </t>
  </si>
  <si>
    <t>Should be dealt with on a case by case basis.  Fines if imposed at all should only be imposed if the lack of reporting is willful and negligent and if the business is trying to hide something by not reporting.</t>
  </si>
  <si>
    <t>Multiple repeat offenses should be brought to the Board for possible suspension.   Late, renewals, incomplete submittals are very different from "failure" to pay fees etc.  The Board should evaluate each circumstance and deal    with willful disregard vs. oversite on a case by case basis.  Fines should be significant enough to keep the industry compliant.</t>
  </si>
  <si>
    <t>TO MUCH VERBIAGE</t>
  </si>
  <si>
    <t>NEEDS  WORK</t>
  </si>
  <si>
    <t>REG NEEDS TO BE  WORKED ON</t>
  </si>
  <si>
    <t>DEPENDING ON CIRCUMSTANCES</t>
  </si>
  <si>
    <t>NORTH WESTERN</t>
  </si>
  <si>
    <t xml:space="preserve">Not sure. All the renewal forms ask the same questions and info each year. Can we just pay the fee and get our renewal and only send a form if something has changed. </t>
  </si>
  <si>
    <t xml:space="preserve">Posting of mandatory items are a must. </t>
  </si>
  <si>
    <t xml:space="preserve">Accidents happen </t>
  </si>
  <si>
    <t xml:space="preserve">Lose your privilege to continue selling for one month. </t>
  </si>
  <si>
    <t>Plus a week suspension...</t>
  </si>
  <si>
    <t>Administration?</t>
  </si>
  <si>
    <t xml:space="preserve">If a business can't afford to renew his or her business license because of financial reasons Dose it make sense to serve them with a late fee? </t>
  </si>
  <si>
    <t>Sitka</t>
  </si>
  <si>
    <t>no excuse for cameras not operating correctly</t>
  </si>
  <si>
    <t xml:space="preserve">federal labeling requirements are for everyone. </t>
  </si>
  <si>
    <t>federal labeling standards apply to everyone</t>
  </si>
  <si>
    <t>third offense should be a suspension of license for 90 days</t>
  </si>
  <si>
    <t>they should not operate without following the prescribed rules</t>
  </si>
  <si>
    <t>all changes to license holders should be done immediately. if they are in violation</t>
  </si>
  <si>
    <t>if a licensee fails to renew in the specified amount of time, then they should not be able to operate without a license</t>
  </si>
  <si>
    <t xml:space="preserve">Fines should be used to help regain compliance when negative finances are the cause of noncompliance </t>
  </si>
  <si>
    <t>Fines should be used for indigent MHP possessors who can’t afford the renewal class</t>
  </si>
  <si>
    <t>Fines should be used for indigent MHP possessors who can’t afford renewal fees</t>
  </si>
  <si>
    <t xml:space="preserve">Lab result requirements Needs to be controlled for sale to processors when processors are obtains labs before public offering </t>
  </si>
  <si>
    <t xml:space="preserve">Fines should be designated for indigent MHP possessors who can’t afford renewal.  </t>
  </si>
  <si>
    <t xml:space="preserve">Fines should not aggregate for a single event. </t>
  </si>
  <si>
    <t xml:space="preserve">Fines should be designated for substance abuse education </t>
  </si>
  <si>
    <t xml:space="preserve">I would think a cost for the admin time would suffice.  Something fair to cover the time of staff review should suffice. </t>
  </si>
  <si>
    <t>this should be subject to intent to deceive or just an oversight.</t>
  </si>
  <si>
    <t>should be a percentage of the original cost of the action.</t>
  </si>
  <si>
    <t>should be a percentage of the cost of the change10%/20%/30%</t>
  </si>
  <si>
    <t>Should be 10%/20%/30% of original fe unless over 30 days late.After 30 days 20%/30%/40%</t>
  </si>
  <si>
    <t xml:space="preserve">Fix the $800 per pound tax the cultivators carry the burden and then get screwed by the testing labs and have compete with 30-40 % thc that is not possiable it’s like seeing a unicorn it don’t exists then the industry will shake it self out . </t>
  </si>
  <si>
    <t xml:space="preserve">Over regulating the industry </t>
  </si>
  <si>
    <t xml:space="preserve">Over regulated industry </t>
  </si>
  <si>
    <t xml:space="preserve">These fines are cash grabs </t>
  </si>
  <si>
    <t>Who is to say if the coarse is or is not approved ? Same people who believe in all the 30% plus thc in the shelf , fix those problems before you go around and try to fine people. You are part of the problem .</t>
  </si>
  <si>
    <t xml:space="preserve">Permit is a joke , it’s a cash grab </t>
  </si>
  <si>
    <t xml:space="preserve">Organic is organic has been since the Bible , to fine someone for labeling organic is a joke , wake up . </t>
  </si>
  <si>
    <t>You are over regulating the industry , look to the future stop worrying about the little things , look to shipping out of state and country , Alaska will be left in the dust if you don’t wake up.</t>
  </si>
  <si>
    <t>As long as the health n safety of the product is tested size and package means nothing , don’t over regulate .</t>
  </si>
  <si>
    <t xml:space="preserve">Over regulating this industry, child proof and health safety only 2 things this industry needs to regulate. </t>
  </si>
  <si>
    <t>This is 2020 grow up alcohol and weed are in your phone and television daily.</t>
  </si>
  <si>
    <t xml:space="preserve">Handler permit is a cash grab </t>
  </si>
  <si>
    <t>Denali Borough</t>
  </si>
  <si>
    <t>I am so over these rules and regulations which rape me of my right to privacy, and dictate how I behave when I am not on a licensed premise. If I smoke a joint in an ally and pass that joint to my friend its no ones fucking business and I sure as shit should not be fined by AMCO for it.</t>
  </si>
  <si>
    <t>asuper vague and sounds like something enforcement wants just so they can be douches</t>
  </si>
  <si>
    <t>I think about things like, what about if I loose power for several hours or days? to much room for abuse</t>
  </si>
  <si>
    <t xml:space="preserve">I think that there is a lot of ways to find fines without more clarity. </t>
  </si>
  <si>
    <t xml:space="preserve">I feel like this is another thing to be nit picked and fine a business to death. </t>
  </si>
  <si>
    <t>This is absolute bullshit. If I want to provide training that I feel enhances my company, I do not need board approval to do so.</t>
  </si>
  <si>
    <t xml:space="preserve">This seems like you are looking to fine people to death and not actually provide the infrastructure. </t>
  </si>
  <si>
    <t xml:space="preserve">This seems ridiculous, isnt packaging approved by the board? </t>
  </si>
  <si>
    <t xml:space="preserve">This is another completely layered question. </t>
  </si>
  <si>
    <t xml:space="preserve">This question is layered, and doesn't seem thought out. </t>
  </si>
  <si>
    <t xml:space="preserve">Those warnings should be posted in Klingon. </t>
  </si>
  <si>
    <t xml:space="preserve">This seems like a waste of resources, the amount of packaging is wasteful and should be changed. </t>
  </si>
  <si>
    <t>licensed pulled</t>
  </si>
  <si>
    <t>Do employers get in trouble when a server doesn't physically have there card on them? Or is this something else to lay at the licensee?</t>
  </si>
  <si>
    <t xml:space="preserve">Pull the license. No fine, pull it. </t>
  </si>
  <si>
    <t>No license should be operating without those with interest being on the license. The license should be pulled and the facility shut down</t>
  </si>
  <si>
    <t>Passing out fines for things business owners can not receive help with in just a way to fine the business owner to death. Until we can receive help through any of the state organizations meant to encourage economic growth dont fine us for this shit.</t>
  </si>
  <si>
    <t>Rules</t>
  </si>
  <si>
    <t>Once again u signed the rules they are in black and white</t>
  </si>
  <si>
    <t>It’s the rules period</t>
  </si>
  <si>
    <t xml:space="preserve">People forget at times nobody is perfect </t>
  </si>
  <si>
    <t xml:space="preserve">No comment </t>
  </si>
  <si>
    <t>First thing u ask for when hiring is do u have a handler card</t>
  </si>
  <si>
    <t xml:space="preserve">Some safety stuff fails </t>
  </si>
  <si>
    <t>After the first time they should have license revoked</t>
  </si>
  <si>
    <t>People forget stuff at times we are all human</t>
  </si>
  <si>
    <t>Should not be allowed</t>
  </si>
  <si>
    <t xml:space="preserve">It’s just paper work nobody likes it but we have to know who is involved in a place of business </t>
  </si>
  <si>
    <t xml:space="preserve">We know every year we have to do this so no exceptions </t>
  </si>
  <si>
    <t>license suspended</t>
  </si>
  <si>
    <t>License suspended</t>
  </si>
  <si>
    <t>Course suspended from doing business with AMCO..</t>
  </si>
  <si>
    <t>There are more joints and other products  currently going out the door with out the warning labels as well as test results. Especially when selling low end product ( single joints ect.   The only way we are going to change this behavior is to implement huge fines. It has to stop</t>
  </si>
  <si>
    <t>License suspended regardless.</t>
  </si>
  <si>
    <t>Again, Daily accrual rate change.  It has to be punitive enough for the multiple repeated offenses   Or follow alcohol industry format</t>
  </si>
  <si>
    <t xml:space="preserve">This should be accrued on a daily basis. Standard language in initial application would have this language up front.  Or what does the Alcohol industry.  Why reinvent the wheel.  Same department is processing the same forms </t>
  </si>
  <si>
    <t>Yes</t>
  </si>
  <si>
    <t>Comments</t>
  </si>
  <si>
    <t xml:space="preserve">3 AAC 306.760. Trade Shows: </t>
  </si>
  <si>
    <t xml:space="preserve">3 AAC 306.755. Business records: NOTE FROM WORKING GROUP: Think about things like not properly maintaining or keeping business records including restricted access area logs, advertising materials, handler cards, diagrams, tax records or inventory or sales tracking information. Not providing documents to amco in a timely fashion. Destroying or misplacing records.  </t>
  </si>
  <si>
    <t xml:space="preserve">3 AAC 306.720. Video surveillance: NOTE FROM WORKING GROUP: Think about things like not adequately covering the facility with cameras, not maintaining clear video footage images, or failure to maintain 40 days of camera recordings, or not properly securing or locking surveillance equipment. </t>
  </si>
  <si>
    <t xml:space="preserve">3 AAC 306.710. Restricted access areas: NOTE FROM WORKING GROUP: Think about things like not posting restricted access area signage, not escorting visitors inside restricted access areas, not maintaining restricted access area logs, or not wearing ID badges inside restricted access areas. </t>
  </si>
  <si>
    <t xml:space="preserve">3 AAC 306.705. Licensed premises; alteration: NOTE FROM WORKING GROUP: Think about things like not posting the license in a conspicuous location or altering the premises or floor plan without proper submittals and approvals. </t>
  </si>
  <si>
    <t>3 AAC 306.701. Marijuana Handler Permit Education Course: NOTE FROM WORKING GROUP: Think about things like offering an unapproved course, not properly updating courses, not covering the required course elements, not providing the director access to the course for review, or failure to submit the appropriate fees.</t>
  </si>
  <si>
    <t xml:space="preserve">3 AAC 306.700. Marijuana handler permit: NOTE FROM WORKING GROUP: Think about things like working or employing someone who does not have a valid MHP card. Not having a copy of the MHP card on premises, or not taking appropriate training courses. </t>
  </si>
  <si>
    <t xml:space="preserve">3 AAC 306.570. Labeling of marijuana products: NOTE FROM WORKING GROUP: Think about things like product manufacturers failing to properly label or report testing results, weights, warnings, contaminants or residual solvents. </t>
  </si>
  <si>
    <t xml:space="preserve">3 AAC 306.565. Packaging of marijuana products: NOTE FROM WORKING GROUP: Think about things like packaging with images that appeal to kids. Packaging products in a way that does not protect the products from contamination. Packaging products that have multiple servings without the demarcations. </t>
  </si>
  <si>
    <t xml:space="preserve">3 AAC 306.475. Labeling of marijuana: NOTE FROM WORKING GROUP: Think about things like a cultivator selling packages for resale without the warnings or without labels that include tag numbers, license numbers, weights, or amendments used in cultivation. Failure to disclose testing results or contaminants. Labeling marijuana as organic. </t>
  </si>
  <si>
    <t xml:space="preserve">3 AAC 306.470. Packaging of marijuana: NOTE FROM WORKING GROUP: Think about things like a cultivator selling packages that exceed 10lbs, Selling packages for resale that exceed 1 oz, packaging with images that would appeal to children, transporting products without package tags, or transporting without a manifest, or transporting marijuana without a proper shipping container. </t>
  </si>
  <si>
    <t xml:space="preserve">3 AAC 306.445. Standards for cultivation and preparation: NOTE FROM WORKING GROUP: Think about things like a cultivator using unregistered scales or dividing packages into harvest batches that exceed 10 lbs, or not submitting testing for each harvest batch. </t>
  </si>
  <si>
    <t xml:space="preserve">3 AAC 306.365. Required consumer notices for retail marijuana stores: NOTE FROM WORKING GROUP: Think about things like failure to post consumer notices or posting notices that are not the appropriate size or illegible. </t>
  </si>
  <si>
    <t xml:space="preserve">3 AAC 306.345. Packaging and labeling: NOTE FROM WORKING GROUP: Think about things like a retail store selling marijuana products without the warnings or selling marijuana products that are not in opaque child resistant packaging when the product leaves the store.  </t>
  </si>
  <si>
    <t>3 AAC 306.340. Testing required for marijuana and marijuana products: NOTE FROM WORKING GROUP: Think about things like a retail store selling untested marijuana products.</t>
  </si>
  <si>
    <t xml:space="preserve">3 AAC 306.320. Marijuana handler permit required:NOTE FROM WORKING GROUP: Think about things like employing someone in a MJ business without a current MHP card. Or failure to maintain copies of employees MHP cards on site. </t>
  </si>
  <si>
    <t xml:space="preserve">3 AAC 306.045. Application for transfer of a license to another person: NOTE FROM WORKING GROUP: Think about things like late transfer submittals, incomplete or false information on transfer applications, transferring a license without board approval. </t>
  </si>
  <si>
    <t xml:space="preserve">3 AAC 306.040. Ownership change: NOTE FROM WORKING GROUP: Think about things like failure to report ownership changes, corporation changes, or shareholder changes or failure to appropriately file related changes. </t>
  </si>
  <si>
    <t xml:space="preserve">3 AAC 306.035. Application for renewal of license: NOTE FROM WORKING GROUP: Think about things like late renewals or submittals, incomplete submittals, failure to pay fees or incomplete fee payment, or failure to surrender an expired license. </t>
  </si>
  <si>
    <t>AVG</t>
  </si>
  <si>
    <t>Title 17 Statute</t>
  </si>
  <si>
    <t>Chapter 38. The Regulation of Marijuana - Title 17. Food and Drugs</t>
  </si>
  <si>
    <t>In Statute</t>
  </si>
  <si>
    <t>Sec. 17.38.030</t>
  </si>
  <si>
    <t>Restrictions on personal cultivation, penalty</t>
  </si>
  <si>
    <t>violation</t>
  </si>
  <si>
    <t>Sec. 17.38.040</t>
  </si>
  <si>
    <t>Public consumption banned, penalty</t>
  </si>
  <si>
    <t>Sec. 17.38.050</t>
  </si>
  <si>
    <t>False identification, penalty</t>
  </si>
  <si>
    <t>retail - displaying products in a manner visible to the general public right of way</t>
  </si>
  <si>
    <t>Violation Code</t>
  </si>
  <si>
    <t>Description</t>
  </si>
  <si>
    <t>Classification</t>
  </si>
  <si>
    <t>1st Violation</t>
  </si>
  <si>
    <t>2nd Violation</t>
  </si>
  <si>
    <t>3rd violation</t>
  </si>
  <si>
    <t>4th Violation</t>
  </si>
  <si>
    <t>Verbal/Written Warning Options</t>
  </si>
  <si>
    <t>Self Reporting Variance</t>
  </si>
  <si>
    <t>Not to exceed $10,000</t>
  </si>
  <si>
    <t>Not to exceed $30,000</t>
  </si>
  <si>
    <t>Not to exceed $50,000</t>
  </si>
  <si>
    <t>Article 1</t>
  </si>
  <si>
    <t>Licensing; Fees</t>
  </si>
  <si>
    <t>3 AAC 306.005</t>
  </si>
  <si>
    <t>Administrative Violation</t>
  </si>
  <si>
    <t>3 AAC 306.047</t>
  </si>
  <si>
    <t>License conversion</t>
  </si>
  <si>
    <t>3 AAC 306.050</t>
  </si>
  <si>
    <t>Relocation of licensed premises not allowed</t>
  </si>
  <si>
    <t>3 AAC 306.055</t>
  </si>
  <si>
    <t>Criminal justice information and records</t>
  </si>
  <si>
    <t>Article 2</t>
  </si>
  <si>
    <t>Local Options</t>
  </si>
  <si>
    <t>3 AAC 306.240</t>
  </si>
  <si>
    <t>Prohibition of importation or purchase after election</t>
  </si>
  <si>
    <t>Public Health/Safety Violation</t>
  </si>
  <si>
    <t>Article 3</t>
  </si>
  <si>
    <t>Retail Marijuana Stores</t>
  </si>
  <si>
    <t>3 AAC 306.300</t>
  </si>
  <si>
    <t>Retail marijuana store license required</t>
  </si>
  <si>
    <t>3 AAC 306.305</t>
  </si>
  <si>
    <t>Retail marijuana store privileges</t>
  </si>
  <si>
    <t>3 AAC 306.310</t>
  </si>
  <si>
    <t>Acts prohibited at retail marijuana store</t>
  </si>
  <si>
    <t>employee</t>
  </si>
  <si>
    <t>$500 plus suspension for 30 days</t>
  </si>
  <si>
    <t>$1000 permanent revocation of license</t>
  </si>
  <si>
    <t>licensee</t>
  </si>
  <si>
    <t>NOV in front of board</t>
  </si>
  <si>
    <t>500 NOV in front of board</t>
  </si>
  <si>
    <t>3 AAC 306.315</t>
  </si>
  <si>
    <t>Application for retail marijuana store license</t>
  </si>
  <si>
    <t>3 AAC 306.325</t>
  </si>
  <si>
    <t>Access restricted at retail marijuana store</t>
  </si>
  <si>
    <t>3 AAC 306.330</t>
  </si>
  <si>
    <t>Marijuana inventory tracking system</t>
  </si>
  <si>
    <t>3 AAC 306.335</t>
  </si>
  <si>
    <t>Health and safety requirements</t>
  </si>
  <si>
    <t>3 AAC 306.350</t>
  </si>
  <si>
    <t>Identification requirement to prevent sale to person under 21</t>
  </si>
  <si>
    <t>3 AAC 306.355</t>
  </si>
  <si>
    <t>Limit on quantity sold</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</si>
  <si>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</si>
  <si>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</si>
  <si>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</si>
  <si>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</si>
  <si>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</si>
  <si>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</si>
  <si>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</si>
  <si>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</si>
  <si>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</si>
  <si>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</si>
  <si>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</si>
  <si>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</si>
  <si>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</si>
  <si>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</si>
  <si>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</si>
  <si>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Restricted access area (odor)</t>
  </si>
  <si>
    <t>written warning - 12 months</t>
  </si>
  <si>
    <t>3 AAC 306.435</t>
  </si>
  <si>
    <t>50% or more reduction if self reported</t>
  </si>
  <si>
    <t>0-50</t>
  </si>
  <si>
    <t>0-$100</t>
  </si>
  <si>
    <t>3 AAC 306.440</t>
  </si>
  <si>
    <t>3 AAC 306.450</t>
  </si>
  <si>
    <t>Production of marijuana concentrate prohibited</t>
  </si>
  <si>
    <t>3 AAC 306.455</t>
  </si>
  <si>
    <t>Required laboratory testing</t>
  </si>
  <si>
    <t>3 AAC 306.460</t>
  </si>
  <si>
    <t>Samples</t>
  </si>
  <si>
    <t>3 AAC 306.465</t>
  </si>
  <si>
    <t>Random sampling</t>
  </si>
  <si>
    <t>Taxes are delinquent &amp; a payment plan is in place</t>
  </si>
  <si>
    <t>Taxes are in Default</t>
  </si>
  <si>
    <t>Taxes are still in default</t>
  </si>
  <si>
    <t>3 AAC 306.480</t>
  </si>
  <si>
    <t>Marijunan Taxes to be paid</t>
  </si>
  <si>
    <t>NOTES: authority???? Bring to Ms. Wilson</t>
  </si>
  <si>
    <t xml:space="preserve">(1) no new licenses (2) no new endorsements; (3) no conversion (limited to standard); (4) no transfers; (5) no MJ14 expansions of cultivation </t>
  </si>
  <si>
    <t>Minimum of 10% of taxes owed up to 10K;</t>
  </si>
  <si>
    <t>request for the suspention of license and/or fine up to $30,000</t>
  </si>
  <si>
    <t>request for license revocation and/or fine up to $50,000</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</si>
  <si>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</si>
  <si>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</si>
  <si>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</si>
  <si>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</si>
  <si>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</si>
  <si>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</si>
  <si>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</si>
  <si>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</si>
  <si>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</si>
  <si>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</si>
  <si>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</si>
  <si>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</si>
  <si>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</si>
  <si>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</si>
  <si>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</si>
  <si>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</si>
  <si>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</si>
  <si>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</si>
  <si>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</si>
  <si>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</si>
  <si>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</si>
  <si>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</si>
  <si>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</si>
  <si>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</si>
  <si>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</si>
  <si>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</si>
  <si>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</si>
  <si>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</si>
  <si>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Article 6</t>
  </si>
  <si>
    <t>Marijuana Testing Facilities</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</si>
  <si>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</si>
  <si>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</si>
  <si>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</si>
  <si>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</si>
  <si>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</si>
  <si>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</si>
  <si>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</si>
  <si>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</si>
  <si>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</si>
  <si>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</si>
  <si>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</si>
  <si>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</si>
  <si>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</si>
  <si>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</si>
  <si>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</si>
  <si>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</si>
  <si>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</si>
  <si>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</si>
  <si>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</si>
  <si>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</si>
  <si>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</si>
  <si>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</si>
  <si>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</si>
  <si>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</si>
  <si>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</si>
  <si>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</si>
  <si>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</si>
  <si>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</si>
  <si>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</si>
  <si>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</si>
  <si>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</si>
  <si>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</si>
  <si>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306.703</t>
  </si>
  <si>
    <t>Operations</t>
  </si>
  <si>
    <t>3 AAC 306.715</t>
  </si>
  <si>
    <t>Security alarm systems and lock standards</t>
  </si>
  <si>
    <t>3 AAC 306.725</t>
  </si>
  <si>
    <t>Inspection of licensed premises</t>
  </si>
  <si>
    <t>3 AAC 306.730</t>
  </si>
  <si>
    <t>3 AAC 306.735</t>
  </si>
  <si>
    <t xml:space="preserve"> Health and safety standards</t>
  </si>
  <si>
    <t>3 AAC 306.740</t>
  </si>
  <si>
    <t>Waste disposal</t>
  </si>
  <si>
    <t>3 AAC 306.745</t>
  </si>
  <si>
    <t>Standardized scales</t>
  </si>
  <si>
    <t>3 AAC 306.750</t>
  </si>
  <si>
    <t>Transportation</t>
  </si>
  <si>
    <t>3 AAC 306.770</t>
  </si>
  <si>
    <t>Signs, merchandise, advertisements, and promotions</t>
  </si>
  <si>
    <t>Article 8</t>
  </si>
  <si>
    <t>Enforcement; Civil Penalties</t>
  </si>
  <si>
    <t>Article 9</t>
  </si>
  <si>
    <t>General Provisions</t>
  </si>
  <si>
    <t>3 AAC 306.915</t>
  </si>
  <si>
    <t>Exercise of authority</t>
  </si>
  <si>
    <t>Type</t>
  </si>
  <si>
    <t>Notes</t>
  </si>
  <si>
    <t>Sec. 17.38.070</t>
  </si>
  <si>
    <t>***</t>
  </si>
  <si>
    <t>Not Surveyed</t>
  </si>
  <si>
    <t>Operating without a license</t>
  </si>
  <si>
    <t>From Survey 2 - Avg Median of 4 questions</t>
  </si>
  <si>
    <t>OPERATING WITHOUT A LICENSE</t>
  </si>
  <si>
    <t>From Survey 2 - AVG Median of 2 questions</t>
  </si>
  <si>
    <t>Same as 306.405</t>
  </si>
  <si>
    <t>Same as 306.330</t>
  </si>
  <si>
    <t>Same as 306.335</t>
  </si>
  <si>
    <t>Same As 306.460</t>
  </si>
  <si>
    <t>Operating without a License</t>
  </si>
  <si>
    <t>2 questions combined from survey 2 AVG/MEDIAN</t>
  </si>
  <si>
    <t>Survey #1</t>
  </si>
  <si>
    <t>Operating Without a License</t>
  </si>
  <si>
    <t>Survey #2</t>
  </si>
  <si>
    <t>AVG of two questions</t>
  </si>
  <si>
    <t>Same as 306.315</t>
  </si>
  <si>
    <t>Health / Safety Standards</t>
  </si>
  <si>
    <t>Same as 306.460</t>
  </si>
  <si>
    <t>Survey#2</t>
  </si>
  <si>
    <t>Adultering to change potency</t>
  </si>
  <si>
    <t>Yes, self reported - officer descretion</t>
  </si>
  <si>
    <t xml:space="preserve">License required </t>
  </si>
  <si>
    <t>Selling products to minors</t>
  </si>
  <si>
    <t>further sanctions / Revocation</t>
  </si>
  <si>
    <t>Deny licenseing</t>
  </si>
  <si>
    <t>Warning / Not applicable for 1st /2nd / 3rd type - Throw out?</t>
  </si>
  <si>
    <t>Not personal use / Business - What about kief "incidental trimming" from cult?  Gravity?</t>
  </si>
  <si>
    <t>Leave Alone</t>
  </si>
  <si>
    <t>PRIOR WG INPUT</t>
  </si>
  <si>
    <t>Median values doubled by committee.</t>
  </si>
  <si>
    <t>Median Values Doubled by Committee</t>
  </si>
  <si>
    <t>APPLIED MED RANK MEDIAN AVERAGE</t>
  </si>
  <si>
    <t>APPLIED LOW RANK MEDIAN AVERAGE</t>
  </si>
  <si>
    <t>TESTING AVERAGES OF ALL 3 RANKS (ROUND TO NEAREST 500)</t>
  </si>
  <si>
    <t>Testing Not Surveyed - APPLIED AVG OF ALL 3 RANKS  (S1+S2) ROUND TO NEAREST 500</t>
  </si>
  <si>
    <t>Not surveyed - APPLIED MED RANK MEDIAN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</si>
</sst>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0.000"/>
    <numFmt numFmtId="165" formatCode="&quot;$&quot;#,##0"/>
  </numFmts>
  <fonts count="28" x14ac:knownFonts="1">
    <font>
      <sz val="12"/>
      <color theme="1"/>
      <name val="Calibri"/>
      <family val="2"/>
      <scheme val="minor"/>
    </font>
    <font>
      <sz val="8"/>
      <color theme="1"/>
      <name val="Calibri"/>
      <family val="2"/>
      <scheme val="minor"/>
    </font>
    <font>
      <sz val="8"/>
      <name val="Calibri"/>
      <family val="2"/>
      <scheme val="minor"/>
    </font>
    <font>
      <b/>
      <i/>
      <sz val="8"/>
      <color theme="1"/>
      <name val="Calibri"/>
      <family val="2"/>
      <scheme val="minor"/>
    </font>
    <font>
      <b/>
      <u/>
      <sz val="8"/>
      <color theme="1"/>
      <name val="Calibri"/>
      <family val="2"/>
      <scheme val="minor"/>
    </font>
    <font>
      <u/>
      <sz val="8"/>
      <color theme="1"/>
      <name val="Calibri"/>
      <family val="2"/>
      <scheme val="minor"/>
    </font>
    <font>
      <b/>
      <sz val="12"/>
      <color theme="1"/>
      <name val="Calibri"/>
      <family val="2"/>
      <scheme val="minor"/>
    </font>
    <font>
      <sz val="11"/>
      <color theme="1"/>
      <name val="Calibri"/>
      <family val="2"/>
      <scheme val="minor"/>
    </font>
    <font>
      <b/>
      <sz val="9"/>
      <color indexed="81"/>
      <name val="Tahoma"/>
      <family val="2"/>
    </font>
    <font>
      <sz val="9"/>
      <color indexed="81"/>
      <name val="Tahoma"/>
      <family val="2"/>
    </font>
    <font>
      <b/>
      <sz val="8"/>
      <color theme="1"/>
      <name val="Calibri"/>
      <family val="2"/>
      <scheme val="minor"/>
    </font>
    <font>
      <b/>
      <u/>
      <sz val="10"/>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1"/>
      <color rgb="FF333333"/>
      <name val="Arial"/>
      <family val="2"/>
    </font>
    <font>
      <b/>
      <sz val="10"/>
      <color theme="1"/>
      <name val="Calibri"/>
      <family val="2"/>
      <scheme val="minor"/>
    </font>
    <font>
      <u/>
      <sz val="10"/>
      <color theme="1"/>
      <name val="Calibri"/>
      <family val="2"/>
      <scheme val="minor"/>
    </font>
    <font>
      <u/>
      <sz val="12"/>
      <color theme="10"/>
      <name val="Calibri"/>
      <family val="2"/>
      <scheme val="minor"/>
    </font>
    <font>
      <u/>
      <sz val="12"/>
      <color theme="11"/>
      <name val="Calibri"/>
      <family val="2"/>
      <scheme val="minor"/>
    </font>
    <font>
      <b/>
      <sz val="12"/>
      <color theme="9" tint="-0.249977111117893"/>
      <name val="Calibri"/>
      <family val="2"/>
      <scheme val="minor"/>
    </font>
    <font>
      <sz val="8"/>
      <color theme="5" tint="0.79998168889431442"/>
      <name val="Calibri"/>
      <family val="2"/>
      <scheme val="minor"/>
    </font>
    <font>
      <b/>
      <sz val="12"/>
      <color theme="9"/>
      <name val="Calibri"/>
      <family val="2"/>
      <scheme val="minor"/>
    </font>
    <font>
      <sz val="10"/>
      <color rgb="FF000000"/>
      <name val="Calibri"/>
      <family val="2"/>
      <scheme val="minor"/>
    </font>
    <font>
      <sz val="8"/>
      <color rgb="FF000000"/>
      <name val="Calibri"/>
      <family val="2"/>
      <scheme val="minor"/>
    </font>
    <font>
      <b/>
      <sz val="18"/>
      <color theme="1"/>
      <name val="Calibri"/>
      <family val="2"/>
      <scheme val="minor"/>
    </font>
    <font>
      <b/>
      <u/>
      <sz val="18"/>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EAEAE8"/>
      </patternFill>
    </fill>
    <fill>
      <patternFill patternType="solid">
        <fgColor theme="4" tint="0.79998168889431442"/>
        <bgColor indexed="64"/>
      </patternFill>
    </fill>
    <fill>
      <patternFill patternType="solid">
        <fgColor theme="8" tint="0.79998168889431442"/>
        <bgColor indexed="64"/>
      </patternFill>
    </fill>
  </fills>
  <borders count="20">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bottom/>
      <diagonal/>
    </border>
  </borders>
  <cellStyleXfs count="41">
    <xf numFmtId="0" fontId="0" fillId="0" borderId="0"/>
    <xf numFmtId="0" fontId="7" fillId="0" borderId="0"/>
    <xf numFmtId="44" fontId="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3" fillId="0" borderId="0" xfId="0" applyFont="1" applyBorder="1" applyAlignment="1">
      <alignment horizontal="left" vertical="center"/>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6" fontId="1" fillId="0" borderId="4" xfId="0" applyNumberFormat="1" applyFont="1" applyBorder="1" applyAlignment="1">
      <alignment horizontal="center" vertical="center"/>
    </xf>
    <xf numFmtId="6" fontId="1" fillId="0" borderId="3" xfId="0" applyNumberFormat="1" applyFont="1" applyBorder="1" applyAlignment="1">
      <alignment horizontal="center" vertical="center"/>
    </xf>
    <xf numFmtId="6"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wrapText="1"/>
    </xf>
    <xf numFmtId="6" fontId="1" fillId="0" borderId="7" xfId="0" applyNumberFormat="1" applyFont="1" applyBorder="1" applyAlignment="1">
      <alignment horizontal="center" vertical="center"/>
    </xf>
    <xf numFmtId="6" fontId="1" fillId="0" borderId="6" xfId="0" applyNumberFormat="1" applyFont="1" applyBorder="1" applyAlignment="1">
      <alignment horizontal="center" vertical="center"/>
    </xf>
    <xf numFmtId="6" fontId="1" fillId="0" borderId="8" xfId="0" applyNumberFormat="1" applyFont="1" applyBorder="1" applyAlignment="1">
      <alignment horizontal="center" vertical="center"/>
    </xf>
    <xf numFmtId="6" fontId="1" fillId="0" borderId="6" xfId="0" applyNumberFormat="1" applyFont="1" applyBorder="1" applyAlignment="1">
      <alignment horizontal="left" vertical="center" wrapText="1"/>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165" fontId="1" fillId="0" borderId="0" xfId="1" applyNumberFormat="1" applyFont="1" applyFill="1" applyAlignment="1">
      <alignment horizontal="center"/>
    </xf>
    <xf numFmtId="0" fontId="1" fillId="0" borderId="0" xfId="1" applyFont="1" applyAlignment="1">
      <alignment horizontal="center"/>
    </xf>
    <xf numFmtId="0" fontId="1" fillId="0" borderId="0" xfId="1" applyFont="1" applyAlignment="1">
      <alignment horizontal="left" wrapText="1"/>
    </xf>
    <xf numFmtId="0" fontId="4" fillId="0" borderId="0" xfId="1" applyFont="1" applyAlignment="1">
      <alignment horizontal="center"/>
    </xf>
    <xf numFmtId="0" fontId="4" fillId="0" borderId="0" xfId="1" applyFont="1" applyAlignment="1">
      <alignment horizontal="left" wrapText="1"/>
    </xf>
    <xf numFmtId="0" fontId="1" fillId="0" borderId="3" xfId="1" applyFont="1" applyBorder="1" applyAlignment="1">
      <alignment horizontal="center"/>
    </xf>
    <xf numFmtId="0" fontId="1" fillId="0" borderId="3" xfId="1" applyFont="1" applyBorder="1" applyAlignment="1">
      <alignment horizontal="left" wrapText="1"/>
    </xf>
    <xf numFmtId="165" fontId="1" fillId="0" borderId="3" xfId="1" applyNumberFormat="1" applyFont="1" applyFill="1" applyBorder="1" applyAlignment="1">
      <alignment horizontal="center"/>
    </xf>
    <xf numFmtId="0" fontId="1" fillId="0" borderId="3" xfId="1" applyFont="1" applyFill="1" applyBorder="1" applyAlignment="1">
      <alignment horizontal="center"/>
    </xf>
    <xf numFmtId="0" fontId="1" fillId="0" borderId="6" xfId="1" applyFont="1" applyBorder="1" applyAlignment="1">
      <alignment horizontal="center"/>
    </xf>
    <xf numFmtId="0" fontId="1" fillId="0" borderId="6" xfId="1" applyFont="1" applyBorder="1" applyAlignment="1">
      <alignment horizontal="left" wrapText="1"/>
    </xf>
    <xf numFmtId="165" fontId="1" fillId="0" borderId="6" xfId="1" applyNumberFormat="1" applyFont="1" applyFill="1" applyBorder="1" applyAlignment="1">
      <alignment horizontal="center"/>
    </xf>
    <xf numFmtId="0" fontId="1" fillId="0" borderId="3" xfId="1" applyFont="1" applyFill="1" applyBorder="1" applyAlignment="1">
      <alignment horizontal="left" wrapText="1"/>
    </xf>
    <xf numFmtId="0" fontId="1" fillId="0" borderId="3" xfId="1" applyFont="1" applyBorder="1" applyAlignment="1">
      <alignment horizontal="left" vertical="center" wrapText="1"/>
    </xf>
    <xf numFmtId="0" fontId="11" fillId="0" borderId="0" xfId="1" applyFont="1" applyAlignment="1">
      <alignment horizontal="center"/>
    </xf>
    <xf numFmtId="0" fontId="12" fillId="0" borderId="0" xfId="1" applyFont="1" applyAlignment="1">
      <alignment horizontal="center"/>
    </xf>
    <xf numFmtId="0" fontId="12" fillId="0" borderId="3" xfId="1" applyFont="1" applyBorder="1" applyAlignment="1">
      <alignment horizontal="center"/>
    </xf>
    <xf numFmtId="0" fontId="12" fillId="0" borderId="6" xfId="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3" borderId="3" xfId="0" applyFont="1" applyFill="1" applyBorder="1" applyAlignment="1">
      <alignment horizontal="center" vertical="center"/>
    </xf>
    <xf numFmtId="6" fontId="13" fillId="3" borderId="6"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2" borderId="6" xfId="0" applyFont="1" applyFill="1" applyBorder="1" applyAlignment="1">
      <alignment horizontal="center" vertical="center"/>
    </xf>
    <xf numFmtId="6" fontId="13" fillId="2" borderId="3" xfId="0" applyNumberFormat="1" applyFont="1" applyFill="1" applyBorder="1" applyAlignment="1">
      <alignment horizontal="center" vertical="center"/>
    </xf>
    <xf numFmtId="0" fontId="14" fillId="4" borderId="6" xfId="0" applyFont="1" applyFill="1" applyBorder="1" applyAlignment="1">
      <alignment horizontal="center" vertical="center"/>
    </xf>
    <xf numFmtId="6" fontId="14" fillId="4" borderId="6" xfId="0" applyNumberFormat="1" applyFont="1" applyFill="1" applyBorder="1" applyAlignment="1">
      <alignment horizontal="center" vertical="center"/>
    </xf>
    <xf numFmtId="0" fontId="6" fillId="3" borderId="3" xfId="1" applyFont="1" applyFill="1" applyBorder="1" applyAlignment="1">
      <alignment horizontal="center"/>
    </xf>
    <xf numFmtId="165" fontId="6" fillId="3" borderId="6" xfId="1" applyNumberFormat="1" applyFont="1" applyFill="1" applyBorder="1" applyAlignment="1">
      <alignment horizontal="center"/>
    </xf>
    <xf numFmtId="0" fontId="6" fillId="0" borderId="6" xfId="1" applyFont="1" applyBorder="1" applyAlignment="1">
      <alignment horizontal="center"/>
    </xf>
    <xf numFmtId="0" fontId="6" fillId="2" borderId="6" xfId="1" applyFont="1" applyFill="1" applyBorder="1" applyAlignment="1">
      <alignment horizontal="center"/>
    </xf>
    <xf numFmtId="0" fontId="6" fillId="2" borderId="6" xfId="0" applyFont="1" applyFill="1" applyBorder="1" applyAlignment="1">
      <alignment horizontal="center"/>
    </xf>
    <xf numFmtId="3" fontId="6" fillId="2" borderId="6" xfId="1" applyNumberFormat="1" applyFont="1" applyFill="1" applyBorder="1" applyAlignment="1">
      <alignment horizontal="center"/>
    </xf>
    <xf numFmtId="0" fontId="6" fillId="4" borderId="3" xfId="1" applyFont="1" applyFill="1" applyBorder="1" applyAlignment="1">
      <alignment horizontal="center"/>
    </xf>
    <xf numFmtId="165" fontId="6" fillId="4" borderId="3" xfId="1" applyNumberFormat="1" applyFont="1" applyFill="1" applyBorder="1" applyAlignment="1">
      <alignment horizontal="center"/>
    </xf>
    <xf numFmtId="0" fontId="6" fillId="3" borderId="4" xfId="1" applyFont="1" applyFill="1" applyBorder="1" applyAlignment="1">
      <alignment horizontal="center"/>
    </xf>
    <xf numFmtId="165" fontId="6" fillId="3" borderId="7" xfId="1" applyNumberFormat="1" applyFont="1" applyFill="1" applyBorder="1" applyAlignment="1">
      <alignment horizontal="center"/>
    </xf>
    <xf numFmtId="0" fontId="6" fillId="0" borderId="7" xfId="1" applyFont="1" applyBorder="1" applyAlignment="1">
      <alignment horizontal="center"/>
    </xf>
    <xf numFmtId="0" fontId="6" fillId="2" borderId="7" xfId="1" applyFont="1" applyFill="1" applyBorder="1" applyAlignment="1">
      <alignment horizontal="center"/>
    </xf>
    <xf numFmtId="3" fontId="6" fillId="2" borderId="7" xfId="1" applyNumberFormat="1" applyFont="1" applyFill="1" applyBorder="1" applyAlignment="1">
      <alignment horizontal="center"/>
    </xf>
    <xf numFmtId="0" fontId="6" fillId="4" borderId="4" xfId="1" applyFont="1" applyFill="1" applyBorder="1" applyAlignment="1">
      <alignment horizontal="center"/>
    </xf>
    <xf numFmtId="165" fontId="6" fillId="4" borderId="4" xfId="1" applyNumberFormat="1" applyFont="1" applyFill="1" applyBorder="1" applyAlignment="1">
      <alignment horizontal="center"/>
    </xf>
    <xf numFmtId="0" fontId="13" fillId="0" borderId="2" xfId="0" applyFont="1" applyBorder="1" applyAlignment="1">
      <alignment horizontal="center" vertical="center"/>
    </xf>
    <xf numFmtId="0" fontId="13" fillId="3" borderId="5" xfId="0" applyFont="1" applyFill="1" applyBorder="1" applyAlignment="1">
      <alignment horizontal="center" vertical="center"/>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0" fontId="14" fillId="4" borderId="8" xfId="0" applyFont="1" applyFill="1" applyBorder="1" applyAlignment="1">
      <alignment horizontal="center" vertical="center"/>
    </xf>
    <xf numFmtId="0" fontId="7" fillId="0" borderId="0" xfId="1"/>
    <xf numFmtId="0" fontId="15" fillId="5" borderId="9" xfId="1" applyFont="1" applyFill="1" applyBorder="1"/>
    <xf numFmtId="0" fontId="10" fillId="0" borderId="0" xfId="1" applyNumberFormat="1" applyFont="1" applyFill="1" applyAlignment="1">
      <alignment horizontal="center"/>
    </xf>
    <xf numFmtId="0" fontId="7" fillId="2" borderId="0" xfId="1" applyFill="1"/>
    <xf numFmtId="165" fontId="0" fillId="0" borderId="0" xfId="0" applyNumberFormat="1"/>
    <xf numFmtId="165" fontId="7" fillId="2" borderId="0" xfId="1" applyNumberFormat="1" applyFill="1"/>
    <xf numFmtId="0" fontId="0" fillId="2" borderId="0" xfId="0" applyFill="1"/>
    <xf numFmtId="165" fontId="0" fillId="2" borderId="0" xfId="0" applyNumberFormat="1" applyFill="1"/>
    <xf numFmtId="0" fontId="15" fillId="2" borderId="9" xfId="1" applyFont="1" applyFill="1" applyBorder="1"/>
    <xf numFmtId="165" fontId="7" fillId="0" borderId="0" xfId="1" applyNumberFormat="1"/>
    <xf numFmtId="0" fontId="4" fillId="0" borderId="1" xfId="2" applyNumberFormat="1" applyFont="1" applyFill="1" applyBorder="1" applyAlignment="1">
      <alignment horizontal="center" wrapText="1"/>
    </xf>
    <xf numFmtId="0" fontId="4" fillId="0" borderId="0" xfId="1" applyNumberFormat="1" applyFont="1" applyFill="1" applyBorder="1" applyAlignment="1">
      <alignment horizontal="center" wrapText="1"/>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1" fillId="0" borderId="4" xfId="2" applyNumberFormat="1" applyFont="1" applyFill="1" applyBorder="1" applyAlignment="1">
      <alignment horizontal="center" wrapText="1"/>
    </xf>
    <xf numFmtId="165" fontId="1" fillId="0" borderId="7" xfId="1" applyNumberFormat="1" applyFont="1" applyFill="1" applyBorder="1" applyAlignment="1">
      <alignment horizontal="center"/>
    </xf>
    <xf numFmtId="165" fontId="1" fillId="0" borderId="4"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0" xfId="1" applyNumberFormat="1" applyFont="1" applyFill="1" applyBorder="1" applyAlignment="1">
      <alignment horizontal="center"/>
    </xf>
    <xf numFmtId="0" fontId="4" fillId="0" borderId="2"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1" fillId="0" borderId="5" xfId="1" applyNumberFormat="1" applyFont="1" applyFill="1" applyBorder="1" applyAlignment="1">
      <alignment horizontal="center" wrapText="1"/>
    </xf>
    <xf numFmtId="165" fontId="1" fillId="0" borderId="8" xfId="1" applyNumberFormat="1" applyFont="1" applyFill="1" applyBorder="1" applyAlignment="1">
      <alignment horizontal="center" wrapText="1"/>
    </xf>
    <xf numFmtId="165" fontId="1" fillId="0" borderId="8" xfId="1" applyNumberFormat="1" applyFont="1" applyFill="1" applyBorder="1" applyAlignment="1">
      <alignment horizontal="center"/>
    </xf>
    <xf numFmtId="165" fontId="1" fillId="0" borderId="5" xfId="1" applyNumberFormat="1" applyFont="1" applyFill="1" applyBorder="1" applyAlignment="1">
      <alignment horizontal="center"/>
    </xf>
    <xf numFmtId="165" fontId="1" fillId="0" borderId="2" xfId="1" applyNumberFormat="1" applyFont="1" applyFill="1" applyBorder="1" applyAlignment="1">
      <alignment horizontal="center"/>
    </xf>
    <xf numFmtId="0" fontId="10" fillId="0" borderId="2" xfId="1" applyNumberFormat="1" applyFont="1" applyFill="1" applyBorder="1" applyAlignment="1">
      <alignment horizontal="center"/>
    </xf>
    <xf numFmtId="0" fontId="15" fillId="5" borderId="10" xfId="1" applyFont="1" applyFill="1" applyBorder="1"/>
    <xf numFmtId="0" fontId="15" fillId="5" borderId="13" xfId="1" applyFont="1" applyFill="1" applyBorder="1"/>
    <xf numFmtId="0" fontId="7" fillId="0" borderId="1" xfId="1" applyBorder="1"/>
    <xf numFmtId="0" fontId="20" fillId="0" borderId="6" xfId="1" applyFont="1" applyBorder="1" applyAlignment="1">
      <alignment horizontal="center" vertical="center"/>
    </xf>
    <xf numFmtId="0" fontId="15" fillId="3" borderId="9" xfId="1" applyFont="1" applyFill="1" applyBorder="1"/>
    <xf numFmtId="0" fontId="7" fillId="3" borderId="0" xfId="1" applyFill="1"/>
    <xf numFmtId="165" fontId="0" fillId="0" borderId="1" xfId="0" applyNumberFormat="1" applyBorder="1"/>
    <xf numFmtId="165" fontId="7" fillId="2" borderId="1" xfId="1" applyNumberFormat="1" applyFill="1" applyBorder="1"/>
    <xf numFmtId="0" fontId="21" fillId="0" borderId="6" xfId="0" applyFont="1" applyBorder="1" applyAlignment="1">
      <alignment horizontal="center" vertical="center"/>
    </xf>
    <xf numFmtId="0" fontId="22" fillId="0" borderId="6" xfId="0" applyFont="1" applyBorder="1" applyAlignment="1">
      <alignment horizontal="center" vertical="center"/>
    </xf>
    <xf numFmtId="165" fontId="0" fillId="3" borderId="1" xfId="0" applyNumberFormat="1" applyFill="1" applyBorder="1"/>
    <xf numFmtId="165" fontId="0" fillId="3" borderId="0" xfId="0" applyNumberFormat="1" applyFill="1"/>
    <xf numFmtId="0" fontId="0" fillId="3" borderId="0" xfId="0" applyFill="1"/>
    <xf numFmtId="0" fontId="17" fillId="6" borderId="0" xfId="1" applyFont="1" applyFill="1" applyAlignment="1">
      <alignment horizontal="left" vertical="center"/>
    </xf>
    <xf numFmtId="0" fontId="12" fillId="6" borderId="0" xfId="1" applyFont="1" applyFill="1" applyAlignment="1">
      <alignment horizontal="left" vertical="center"/>
    </xf>
    <xf numFmtId="0" fontId="12" fillId="6" borderId="0" xfId="1" applyNumberFormat="1" applyFont="1" applyFill="1" applyAlignment="1">
      <alignment horizontal="left" vertical="center"/>
    </xf>
    <xf numFmtId="0" fontId="17" fillId="0" borderId="0" xfId="1" applyFont="1" applyFill="1" applyAlignment="1">
      <alignment horizontal="left" vertical="center"/>
    </xf>
    <xf numFmtId="0" fontId="12" fillId="0" borderId="0" xfId="1" applyFont="1" applyFill="1" applyAlignment="1">
      <alignment horizontal="left" vertical="center"/>
    </xf>
    <xf numFmtId="0" fontId="12" fillId="0" borderId="0" xfId="1" applyNumberFormat="1" applyFont="1" applyFill="1" applyAlignment="1">
      <alignment horizontal="left" vertical="center"/>
    </xf>
    <xf numFmtId="0" fontId="12" fillId="6" borderId="0" xfId="2" applyNumberFormat="1" applyFont="1" applyFill="1" applyAlignment="1">
      <alignment horizontal="left" vertical="center"/>
    </xf>
    <xf numFmtId="0" fontId="11" fillId="0" borderId="0" xfId="1" applyFont="1" applyFill="1" applyAlignment="1">
      <alignment horizontal="left" vertical="center"/>
    </xf>
    <xf numFmtId="0" fontId="16" fillId="0" borderId="0" xfId="1" applyFont="1" applyFill="1" applyAlignment="1">
      <alignment horizontal="left" vertical="center"/>
    </xf>
    <xf numFmtId="0" fontId="16" fillId="0" borderId="0" xfId="1" applyNumberFormat="1" applyFont="1" applyFill="1" applyAlignment="1">
      <alignment horizontal="left" vertical="center"/>
    </xf>
    <xf numFmtId="0" fontId="12" fillId="0" borderId="0" xfId="2" applyNumberFormat="1" applyFont="1" applyFill="1" applyAlignment="1">
      <alignment horizontal="left" vertical="center"/>
    </xf>
    <xf numFmtId="0" fontId="23" fillId="0" borderId="0" xfId="0" applyFont="1" applyFill="1" applyAlignment="1">
      <alignment horizontal="left" vertical="center"/>
    </xf>
    <xf numFmtId="5" fontId="16" fillId="0" borderId="0" xfId="2" applyNumberFormat="1" applyFont="1" applyFill="1" applyAlignment="1">
      <alignment horizontal="left" vertical="center"/>
    </xf>
    <xf numFmtId="5" fontId="12" fillId="0" borderId="0" xfId="2" applyNumberFormat="1" applyFont="1" applyFill="1" applyAlignment="1">
      <alignment horizontal="left" vertical="center"/>
    </xf>
    <xf numFmtId="5" fontId="12" fillId="6" borderId="0" xfId="2" applyNumberFormat="1" applyFont="1" applyFill="1" applyAlignment="1">
      <alignment horizontal="left" vertical="center"/>
    </xf>
    <xf numFmtId="165" fontId="0" fillId="2" borderId="1" xfId="0" applyNumberFormat="1" applyFill="1" applyBorder="1"/>
    <xf numFmtId="0" fontId="7" fillId="2" borderId="14" xfId="1" applyFill="1" applyBorder="1" applyProtection="1"/>
    <xf numFmtId="0" fontId="7" fillId="2" borderId="15" xfId="1" applyFill="1" applyBorder="1" applyProtection="1"/>
    <xf numFmtId="0" fontId="7" fillId="3" borderId="15" xfId="1" applyFill="1" applyBorder="1" applyProtection="1"/>
    <xf numFmtId="0" fontId="7" fillId="2" borderId="1" xfId="1" applyFill="1" applyBorder="1" applyProtection="1"/>
    <xf numFmtId="0" fontId="7" fillId="2" borderId="0" xfId="1" applyFill="1" applyBorder="1" applyProtection="1"/>
    <xf numFmtId="0" fontId="7" fillId="3" borderId="0" xfId="1" applyFill="1" applyBorder="1" applyProtection="1"/>
    <xf numFmtId="0" fontId="7" fillId="2" borderId="4" xfId="1" applyFill="1" applyBorder="1" applyProtection="1"/>
    <xf numFmtId="0" fontId="7" fillId="2" borderId="3" xfId="1" applyFill="1" applyBorder="1" applyProtection="1"/>
    <xf numFmtId="0" fontId="7" fillId="3" borderId="3" xfId="1" applyFill="1" applyBorder="1" applyProtection="1"/>
    <xf numFmtId="0" fontId="1" fillId="0" borderId="6" xfId="0" applyFont="1" applyBorder="1" applyAlignment="1">
      <alignment horizontal="left" vertical="center"/>
    </xf>
    <xf numFmtId="165" fontId="1" fillId="0" borderId="16" xfId="1" applyNumberFormat="1" applyFont="1" applyFill="1" applyBorder="1" applyAlignment="1">
      <alignment horizontal="center"/>
    </xf>
    <xf numFmtId="165" fontId="1" fillId="0" borderId="17" xfId="1" applyNumberFormat="1" applyFont="1" applyFill="1" applyBorder="1" applyAlignment="1">
      <alignment horizontal="center"/>
    </xf>
    <xf numFmtId="165" fontId="1" fillId="0" borderId="18" xfId="1" applyNumberFormat="1" applyFont="1" applyFill="1" applyBorder="1" applyAlignment="1">
      <alignment horizontal="center"/>
    </xf>
    <xf numFmtId="0" fontId="12" fillId="0" borderId="3" xfId="1" applyFont="1" applyBorder="1" applyAlignment="1">
      <alignment horizontal="left"/>
    </xf>
    <xf numFmtId="6" fontId="1" fillId="0" borderId="14" xfId="0" applyNumberFormat="1" applyFont="1" applyBorder="1" applyAlignment="1">
      <alignment horizontal="center" vertical="center"/>
    </xf>
    <xf numFmtId="6" fontId="1" fillId="0" borderId="15" xfId="0" applyNumberFormat="1" applyFont="1" applyBorder="1" applyAlignment="1">
      <alignment horizontal="center" vertical="center"/>
    </xf>
    <xf numFmtId="6" fontId="1" fillId="0" borderId="16" xfId="0" applyNumberFormat="1" applyFont="1" applyBorder="1" applyAlignment="1">
      <alignment horizontal="center" vertical="center"/>
    </xf>
    <xf numFmtId="6" fontId="1" fillId="0" borderId="17" xfId="0" applyNumberFormat="1" applyFont="1" applyBorder="1" applyAlignment="1">
      <alignment horizontal="center" vertical="center"/>
    </xf>
    <xf numFmtId="6" fontId="1" fillId="0" borderId="18" xfId="0" applyNumberFormat="1" applyFont="1" applyBorder="1" applyAlignment="1">
      <alignment horizontal="center" vertical="center"/>
    </xf>
    <xf numFmtId="0" fontId="24" fillId="0" borderId="6" xfId="0" applyFont="1" applyBorder="1" applyAlignment="1">
      <alignment horizontal="left" vertical="center"/>
    </xf>
    <xf numFmtId="0" fontId="26" fillId="0" borderId="0" xfId="0" applyFont="1" applyBorder="1" applyAlignment="1">
      <alignment horizontal="center"/>
    </xf>
    <xf numFmtId="165" fontId="27" fillId="3" borderId="0" xfId="0" applyNumberFormat="1" applyFont="1" applyFill="1" applyBorder="1" applyAlignment="1">
      <alignment horizontal="center"/>
    </xf>
    <xf numFmtId="165" fontId="27" fillId="2" borderId="0" xfId="0" applyNumberFormat="1" applyFont="1" applyFill="1" applyBorder="1" applyAlignment="1">
      <alignment horizontal="center"/>
    </xf>
    <xf numFmtId="165" fontId="25" fillId="4" borderId="0" xfId="0" applyNumberFormat="1" applyFont="1" applyFill="1" applyBorder="1" applyAlignment="1">
      <alignment horizontal="center"/>
    </xf>
    <xf numFmtId="0" fontId="26" fillId="0" borderId="19" xfId="0" applyFont="1" applyBorder="1" applyAlignment="1">
      <alignment horizontal="center"/>
    </xf>
    <xf numFmtId="165" fontId="27" fillId="3" borderId="19" xfId="0" applyNumberFormat="1" applyFont="1" applyFill="1" applyBorder="1" applyAlignment="1">
      <alignment horizontal="center"/>
    </xf>
    <xf numFmtId="165" fontId="27" fillId="2" borderId="19" xfId="0" applyNumberFormat="1" applyFont="1" applyFill="1" applyBorder="1" applyAlignment="1">
      <alignment horizontal="center"/>
    </xf>
    <xf numFmtId="165" fontId="25" fillId="4" borderId="19" xfId="0" applyNumberFormat="1" applyFont="1" applyFill="1" applyBorder="1" applyAlignment="1">
      <alignment horizontal="center"/>
    </xf>
    <xf numFmtId="5" fontId="12" fillId="3" borderId="0" xfId="2" applyNumberFormat="1" applyFont="1" applyFill="1" applyAlignment="1">
      <alignment horizontal="left" vertical="center"/>
    </xf>
    <xf numFmtId="0" fontId="0" fillId="7" borderId="0" xfId="0" applyFill="1"/>
    <xf numFmtId="165" fontId="0" fillId="7" borderId="0" xfId="0" applyNumberFormat="1" applyFill="1" applyAlignment="1"/>
    <xf numFmtId="165" fontId="6" fillId="7" borderId="0" xfId="0" applyNumberFormat="1" applyFont="1" applyFill="1"/>
    <xf numFmtId="0" fontId="3" fillId="0" borderId="0" xfId="0" applyFont="1" applyBorder="1" applyAlignment="1">
      <alignment horizontal="left" vertical="center"/>
    </xf>
    <xf numFmtId="0" fontId="6" fillId="0" borderId="0" xfId="1" applyFont="1" applyFill="1" applyAlignment="1">
      <alignment horizontal="center"/>
    </xf>
    <xf numFmtId="0" fontId="6" fillId="0" borderId="0" xfId="0" applyFont="1" applyFill="1" applyAlignment="1">
      <alignment horizontal="center"/>
    </xf>
    <xf numFmtId="0" fontId="6" fillId="0" borderId="1" xfId="1" applyFont="1" applyFill="1" applyBorder="1" applyAlignment="1">
      <alignment horizontal="center"/>
    </xf>
    <xf numFmtId="0" fontId="6" fillId="0" borderId="0" xfId="0" applyFont="1" applyFill="1" applyBorder="1" applyAlignment="1">
      <alignment horizontal="center"/>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4" fillId="0" borderId="0" xfId="2" applyNumberFormat="1" applyFont="1" applyFill="1" applyAlignment="1">
      <alignment horizontal="center" wrapText="1"/>
    </xf>
    <xf numFmtId="165" fontId="4" fillId="0" borderId="0" xfId="1" applyNumberFormat="1" applyFont="1" applyFill="1" applyAlignment="1">
      <alignment horizontal="center" wrapText="1"/>
    </xf>
    <xf numFmtId="165" fontId="4" fillId="0" borderId="0" xfId="1" applyNumberFormat="1" applyFont="1" applyFill="1" applyAlignment="1">
      <alignment horizontal="center"/>
    </xf>
    <xf numFmtId="0" fontId="15" fillId="5" borderId="10" xfId="1" applyFont="1" applyFill="1" applyBorder="1" applyAlignment="1"/>
    <xf numFmtId="0" fontId="0" fillId="0" borderId="11" xfId="0" applyBorder="1" applyAlignment="1"/>
    <xf numFmtId="0" fontId="0" fillId="0" borderId="12" xfId="0" applyBorder="1" applyAlignment="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5" fillId="0" borderId="19" xfId="0" applyFont="1" applyBorder="1" applyAlignment="1">
      <alignment horizontal="center"/>
    </xf>
    <xf numFmtId="0" fontId="0" fillId="0" borderId="0" xfId="0" applyBorder="1" applyAlignment="1">
      <alignment horizontal="center"/>
    </xf>
    <xf numFmtId="0" fontId="25" fillId="0" borderId="0" xfId="0" applyFont="1" applyBorder="1" applyAlignment="1">
      <alignment horizontal="center"/>
    </xf>
    <xf numFmtId="0" fontId="0" fillId="0" borderId="0" xfId="0" applyAlignment="1">
      <alignment horizontal="center"/>
    </xf>
  </cellXfs>
  <cellStyles count="41">
    <cellStyle name="Currency 2" xfId="2" xr:uid="{00000000-0005-0000-0000-000000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 2" xfId="1" xr:uid="{00000000-0005-0000-0000-000028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zoomScale="125" workbookViewId="0">
      <pane ySplit="2" topLeftCell="A3" activePane="bottomLeft" state="frozen"/>
      <selection pane="bottomLeft" activeCell="D8" sqref="D8"/>
    </sheetView>
  </sheetViews>
  <sheetFormatPr defaultColWidth="8.875" defaultRowHeight="17.100000000000001" customHeight="1" x14ac:dyDescent="0.2"/>
  <cols>
    <col min="1" max="1" width="2.125" style="29" customWidth="1"/>
    <col min="2" max="2" width="8.875" style="29" customWidth="1"/>
    <col min="3" max="3" width="6" style="29" customWidth="1"/>
    <col min="4" max="4" width="31.125" style="30" customWidth="1"/>
    <col min="5" max="5" width="6.125" style="92" customWidth="1"/>
    <col min="6" max="6" width="6.125" style="93" customWidth="1"/>
    <col min="7" max="7" width="6.125" style="100" customWidth="1"/>
    <col min="8" max="9" width="6.125" style="28" customWidth="1"/>
    <col min="10" max="10" width="6.125" style="100" customWidth="1"/>
    <col min="11" max="12" width="5.5" style="28" customWidth="1"/>
    <col min="13" max="13" width="5.5" style="100" customWidth="1"/>
    <col min="14" max="15" width="6.125" style="28" customWidth="1"/>
    <col min="16" max="16" width="6.125" style="100" customWidth="1"/>
    <col min="17" max="17" width="8.875" style="29"/>
    <col min="18" max="24" width="8.875" style="43"/>
    <col min="25" max="16384" width="8.875" style="29"/>
  </cols>
  <sheetData>
    <row r="1" spans="1:24" s="31" customFormat="1" ht="17.100000000000001" customHeight="1" x14ac:dyDescent="0.2">
      <c r="A1" s="31" t="s">
        <v>86</v>
      </c>
      <c r="B1" s="31" t="s">
        <v>0</v>
      </c>
      <c r="C1" s="31" t="s">
        <v>43</v>
      </c>
      <c r="D1" s="32" t="s">
        <v>45</v>
      </c>
      <c r="E1" s="168" t="s">
        <v>2</v>
      </c>
      <c r="F1" s="169"/>
      <c r="G1" s="170"/>
      <c r="H1" s="171" t="s">
        <v>3</v>
      </c>
      <c r="I1" s="172"/>
      <c r="J1" s="172"/>
      <c r="K1" s="173" t="s">
        <v>46</v>
      </c>
      <c r="L1" s="173"/>
      <c r="M1" s="173"/>
      <c r="N1" s="173" t="s">
        <v>47</v>
      </c>
      <c r="O1" s="173"/>
      <c r="P1" s="173"/>
      <c r="R1" s="42"/>
      <c r="S1" s="42"/>
      <c r="T1" s="42"/>
      <c r="U1" s="42"/>
      <c r="V1" s="42"/>
      <c r="W1" s="42"/>
      <c r="X1" s="42"/>
    </row>
    <row r="2" spans="1:24" ht="17.100000000000001" customHeight="1" x14ac:dyDescent="0.2">
      <c r="E2" s="85">
        <v>1</v>
      </c>
      <c r="F2" s="86">
        <v>2</v>
      </c>
      <c r="G2" s="94">
        <v>3</v>
      </c>
      <c r="H2" s="77">
        <v>1</v>
      </c>
      <c r="I2" s="77">
        <v>2</v>
      </c>
      <c r="J2" s="101">
        <v>3</v>
      </c>
      <c r="K2" s="77">
        <v>1</v>
      </c>
      <c r="L2" s="77">
        <v>2</v>
      </c>
      <c r="M2" s="101">
        <v>3</v>
      </c>
      <c r="N2" s="77">
        <v>1</v>
      </c>
      <c r="O2" s="77">
        <v>2</v>
      </c>
      <c r="P2" s="101">
        <v>3</v>
      </c>
    </row>
    <row r="3" spans="1:24" ht="17.100000000000001" customHeight="1" x14ac:dyDescent="0.25">
      <c r="E3" s="87"/>
      <c r="F3" s="88"/>
      <c r="G3" s="95"/>
      <c r="R3" s="164" t="s">
        <v>87</v>
      </c>
      <c r="S3" s="165"/>
      <c r="T3" s="165"/>
      <c r="U3" s="166" t="s">
        <v>88</v>
      </c>
      <c r="V3" s="167"/>
      <c r="W3" s="167"/>
    </row>
    <row r="4" spans="1:24" s="33" customFormat="1" ht="17.100000000000001" customHeight="1" x14ac:dyDescent="0.25">
      <c r="A4" s="33">
        <v>3</v>
      </c>
      <c r="B4" s="33" t="s">
        <v>48</v>
      </c>
      <c r="C4" s="33">
        <v>2</v>
      </c>
      <c r="D4" s="34" t="s">
        <v>49</v>
      </c>
      <c r="E4" s="89">
        <f>'Surv.Monk S1'!Q73</f>
        <v>265</v>
      </c>
      <c r="F4" s="35">
        <f>'Surv.Monk S1'!R73</f>
        <v>729.44444444444446</v>
      </c>
      <c r="G4" s="96">
        <f>'Surv.Monk S1'!S73</f>
        <v>1760</v>
      </c>
      <c r="H4" s="35">
        <f>'Surv.Monk S1'!Q74</f>
        <v>200</v>
      </c>
      <c r="I4" s="35">
        <f>'Surv.Monk S1'!R74</f>
        <v>500</v>
      </c>
      <c r="J4" s="99">
        <f>'Surv.Monk S1'!S74</f>
        <v>1000</v>
      </c>
      <c r="K4" s="35">
        <f>'Surv.Monk S1'!Q75</f>
        <v>0</v>
      </c>
      <c r="L4" s="35">
        <f>'Surv.Monk S1'!R75</f>
        <v>0</v>
      </c>
      <c r="M4" s="99">
        <f>'Surv.Monk S1'!S75</f>
        <v>0</v>
      </c>
      <c r="N4" s="35">
        <f>'Surv.Monk S1'!Q76</f>
        <v>1000</v>
      </c>
      <c r="O4" s="35">
        <f>'Surv.Monk S1'!R76</f>
        <v>5000</v>
      </c>
      <c r="P4" s="99">
        <f>'Surv.Monk S1'!S76</f>
        <v>10000</v>
      </c>
      <c r="R4" s="55">
        <v>1</v>
      </c>
      <c r="S4" s="55">
        <v>2</v>
      </c>
      <c r="T4" s="55">
        <v>3</v>
      </c>
      <c r="U4" s="63">
        <v>1</v>
      </c>
      <c r="V4" s="55">
        <v>2</v>
      </c>
      <c r="W4" s="55">
        <v>3</v>
      </c>
      <c r="X4" s="44"/>
    </row>
    <row r="5" spans="1:24" s="37" customFormat="1" ht="17.100000000000001" customHeight="1" x14ac:dyDescent="0.25">
      <c r="A5" s="37">
        <v>5</v>
      </c>
      <c r="B5" s="37" t="s">
        <v>50</v>
      </c>
      <c r="C5" s="37">
        <v>2</v>
      </c>
      <c r="D5" s="38" t="s">
        <v>51</v>
      </c>
      <c r="E5" s="89">
        <f>'Surv.Monk S1'!U73</f>
        <v>363.95348837209303</v>
      </c>
      <c r="F5" s="35">
        <f>'Surv.Monk S1'!V73</f>
        <v>844.76744186046517</v>
      </c>
      <c r="G5" s="96">
        <f>'Surv.Monk S1'!W73</f>
        <v>1686.046511627907</v>
      </c>
      <c r="H5" s="39">
        <f>'Surv.Monk S1'!U74</f>
        <v>250</v>
      </c>
      <c r="I5" s="39">
        <f>'Surv.Monk S1'!V74</f>
        <v>500</v>
      </c>
      <c r="J5" s="98">
        <f>'Surv.Monk S1'!W74</f>
        <v>1000</v>
      </c>
      <c r="K5" s="39">
        <f>'Surv.Monk S1'!U75</f>
        <v>0</v>
      </c>
      <c r="L5" s="39">
        <f>'Surv.Monk S1'!V75</f>
        <v>0</v>
      </c>
      <c r="M5" s="98">
        <f>'Surv.Monk S1'!W75</f>
        <v>0</v>
      </c>
      <c r="N5" s="39">
        <f>'Surv.Monk S1'!U76</f>
        <v>2500</v>
      </c>
      <c r="O5" s="39">
        <f>'Surv.Monk S1'!V76</f>
        <v>5000</v>
      </c>
      <c r="P5" s="98">
        <f>'Surv.Monk S1'!W76</f>
        <v>10000</v>
      </c>
      <c r="R5" s="56">
        <f>AVERAGE(E7,E10,E11,E12,E13,E14,E16,E17,E18,E19,E22)</f>
        <v>323.25181739815889</v>
      </c>
      <c r="S5" s="56">
        <f t="shared" ref="S5:T5" si="0">AVERAGE(F7,F10,F11,F12,F13,F14,F16,F17,F18,F19,F22)</f>
        <v>767.74703433240018</v>
      </c>
      <c r="T5" s="56">
        <f t="shared" si="0"/>
        <v>1443.5152663201443</v>
      </c>
      <c r="U5" s="64">
        <f>AVERAGE(H7,H10,H11,H12,H13,H14,H16,H17,H18,H19,H22)</f>
        <v>115.90909090909091</v>
      </c>
      <c r="V5" s="64">
        <f t="shared" ref="V5:W5" si="1">AVERAGE(I7,I10,I11,I12,I13,I14,I16,I17,I18,I19,I22)</f>
        <v>350</v>
      </c>
      <c r="W5" s="64">
        <f t="shared" si="1"/>
        <v>559.09090909090912</v>
      </c>
      <c r="X5" s="45"/>
    </row>
    <row r="6" spans="1:24" s="37" customFormat="1" ht="18" customHeight="1" x14ac:dyDescent="0.25">
      <c r="A6" s="37">
        <v>7</v>
      </c>
      <c r="B6" s="37" t="s">
        <v>52</v>
      </c>
      <c r="C6" s="37">
        <v>2</v>
      </c>
      <c r="D6" s="38" t="s">
        <v>53</v>
      </c>
      <c r="E6" s="89">
        <f>'Surv.Monk S1'!Y73</f>
        <v>652.38095238095241</v>
      </c>
      <c r="F6" s="39">
        <f>'Surv.Monk S1'!Z73</f>
        <v>1389.8809523809523</v>
      </c>
      <c r="G6" s="97">
        <f>'Surv.Monk S1'!AA73</f>
        <v>2685.7142857142858</v>
      </c>
      <c r="H6" s="39">
        <f>'Surv.Monk S1'!Y74</f>
        <v>250</v>
      </c>
      <c r="I6" s="39">
        <f>'Surv.Monk S1'!Z74</f>
        <v>500</v>
      </c>
      <c r="J6" s="98">
        <f>'Surv.Monk S1'!AA74</f>
        <v>850</v>
      </c>
      <c r="K6" s="39">
        <f>'Surv.Monk S1'!Y75</f>
        <v>0</v>
      </c>
      <c r="L6" s="39">
        <f>'Surv.Monk S1'!Z75</f>
        <v>0</v>
      </c>
      <c r="M6" s="98">
        <f>'Surv.Monk S1'!AA75</f>
        <v>0</v>
      </c>
      <c r="N6" s="39">
        <f>'Surv.Monk S1'!Y76</f>
        <v>5000</v>
      </c>
      <c r="O6" s="39">
        <f>'Surv.Monk S1'!Z76</f>
        <v>10000</v>
      </c>
      <c r="P6" s="98">
        <f>'Surv.Monk S1'!AA76</f>
        <v>20000</v>
      </c>
      <c r="R6" s="57"/>
      <c r="S6" s="57"/>
      <c r="T6" s="57"/>
      <c r="U6" s="65"/>
      <c r="V6" s="57"/>
      <c r="W6" s="57"/>
      <c r="X6" s="45"/>
    </row>
    <row r="7" spans="1:24" s="37" customFormat="1" ht="17.100000000000001" customHeight="1" x14ac:dyDescent="0.25">
      <c r="A7" s="37">
        <v>9</v>
      </c>
      <c r="B7" s="37" t="s">
        <v>54</v>
      </c>
      <c r="C7" s="37">
        <v>1</v>
      </c>
      <c r="D7" s="38" t="s">
        <v>85</v>
      </c>
      <c r="E7" s="90">
        <f>'Surv.Monk S1'!AC73</f>
        <v>219.51219512195121</v>
      </c>
      <c r="F7" s="39">
        <f>'Surv.Monk S1'!AD73</f>
        <v>578.04878048780483</v>
      </c>
      <c r="G7" s="98">
        <f>'Surv.Monk S1'!AE73</f>
        <v>1157.3170731707316</v>
      </c>
      <c r="H7" s="39">
        <f>'Surv.Monk S1'!AC74</f>
        <v>100</v>
      </c>
      <c r="I7" s="39">
        <f>'Surv.Monk S1'!AD74</f>
        <v>250</v>
      </c>
      <c r="J7" s="98">
        <f>'Surv.Monk S1'!AE74</f>
        <v>500</v>
      </c>
      <c r="K7" s="39">
        <f>'Surv.Monk S1'!AC75</f>
        <v>0</v>
      </c>
      <c r="L7" s="39">
        <f>'Surv.Monk S1'!AD75</f>
        <v>0</v>
      </c>
      <c r="M7" s="98">
        <f>'Surv.Monk S1'!AE75</f>
        <v>0</v>
      </c>
      <c r="N7" s="39">
        <f>'Surv.Monk S1'!AC76</f>
        <v>1000</v>
      </c>
      <c r="O7" s="39">
        <f>'Surv.Monk S1'!AD76</f>
        <v>5000</v>
      </c>
      <c r="P7" s="98">
        <f>'Surv.Monk S1'!AE76</f>
        <v>10000</v>
      </c>
      <c r="R7" s="58">
        <v>1</v>
      </c>
      <c r="S7" s="59">
        <v>2</v>
      </c>
      <c r="T7" s="59">
        <v>3</v>
      </c>
      <c r="U7" s="66">
        <v>1</v>
      </c>
      <c r="V7" s="59">
        <v>2</v>
      </c>
      <c r="W7" s="59">
        <v>3</v>
      </c>
      <c r="X7" s="45"/>
    </row>
    <row r="8" spans="1:24" s="37" customFormat="1" ht="17.100000000000001" customHeight="1" x14ac:dyDescent="0.25">
      <c r="A8" s="37">
        <v>11</v>
      </c>
      <c r="B8" s="37" t="s">
        <v>55</v>
      </c>
      <c r="C8" s="37">
        <v>3</v>
      </c>
      <c r="D8" s="38" t="s">
        <v>56</v>
      </c>
      <c r="E8" s="90">
        <f>'Surv.Monk S1'!AG73</f>
        <v>2175.0500000000002</v>
      </c>
      <c r="F8" s="39">
        <f>'Surv.Monk S1'!AH73</f>
        <v>4609.0769230769229</v>
      </c>
      <c r="G8" s="98">
        <f>'Surv.Monk S1'!AI73</f>
        <v>8359.3684210526317</v>
      </c>
      <c r="H8" s="39">
        <f>'Surv.Monk S1'!AG74</f>
        <v>1000</v>
      </c>
      <c r="I8" s="39">
        <f>'Surv.Monk S1'!AH74</f>
        <v>2000</v>
      </c>
      <c r="J8" s="98">
        <f>'Surv.Monk S1'!AI74</f>
        <v>4500</v>
      </c>
      <c r="K8" s="39">
        <f>'Surv.Monk S1'!AG75</f>
        <v>0</v>
      </c>
      <c r="L8" s="39">
        <f>'Surv.Monk S1'!AH75</f>
        <v>4</v>
      </c>
      <c r="M8" s="98">
        <f>'Surv.Monk S1'!AI75</f>
        <v>6</v>
      </c>
      <c r="N8" s="39">
        <f>'Surv.Monk S1'!AG76</f>
        <v>25000</v>
      </c>
      <c r="O8" s="39">
        <f>'Surv.Monk S1'!AH76</f>
        <v>50000</v>
      </c>
      <c r="P8" s="98">
        <f>'Surv.Monk S1'!AI76</f>
        <v>100000</v>
      </c>
      <c r="Q8" s="105"/>
      <c r="R8" s="60">
        <f>AVERAGE(E4,E5,E6,E9,E15,E20,E21)</f>
        <v>437.2442058218636</v>
      </c>
      <c r="S8" s="60">
        <f t="shared" ref="S8:T8" si="2">AVERAGE(F4,F5,F6,F9,F15,F20,F21)</f>
        <v>1096.6688749143068</v>
      </c>
      <c r="T8" s="60">
        <f t="shared" si="2"/>
        <v>2149.1391429721994</v>
      </c>
      <c r="U8" s="67">
        <f>AVERAGE(H4,H5,H6,H9,H15,H20,H21)</f>
        <v>200</v>
      </c>
      <c r="V8" s="67">
        <f t="shared" ref="V8:W8" si="3">AVERAGE(I4,I5,I6,I9,I15,I20,I21)</f>
        <v>500</v>
      </c>
      <c r="W8" s="67">
        <f t="shared" si="3"/>
        <v>942.85714285714289</v>
      </c>
      <c r="X8" s="45"/>
    </row>
    <row r="9" spans="1:24" s="37" customFormat="1" ht="17.100000000000001" customHeight="1" x14ac:dyDescent="0.25">
      <c r="A9" s="37">
        <v>13</v>
      </c>
      <c r="B9" s="37" t="s">
        <v>57</v>
      </c>
      <c r="C9" s="37">
        <v>2</v>
      </c>
      <c r="D9" s="38" t="s">
        <v>58</v>
      </c>
      <c r="E9" s="90">
        <f>'Surv.Monk S1'!AK73</f>
        <v>369.375</v>
      </c>
      <c r="F9" s="39">
        <f>'Surv.Monk S1'!AL73</f>
        <v>891.875</v>
      </c>
      <c r="G9" s="98">
        <f>'Surv.Monk S1'!AM73</f>
        <v>1873.75</v>
      </c>
      <c r="H9" s="39">
        <f>'Surv.Monk S1'!AK74</f>
        <v>100</v>
      </c>
      <c r="I9" s="39">
        <f>'Surv.Monk S1'!AL74</f>
        <v>500</v>
      </c>
      <c r="J9" s="98">
        <f>'Surv.Monk S1'!AM74</f>
        <v>850</v>
      </c>
      <c r="K9" s="39">
        <f>'Surv.Monk S1'!AK75</f>
        <v>0</v>
      </c>
      <c r="L9" s="39">
        <f>'Surv.Monk S1'!AL75</f>
        <v>0</v>
      </c>
      <c r="M9" s="98">
        <f>'Surv.Monk S1'!AM75</f>
        <v>0</v>
      </c>
      <c r="N9" s="39">
        <f>'Surv.Monk S1'!AK76</f>
        <v>2500</v>
      </c>
      <c r="O9" s="39">
        <f>'Surv.Monk S1'!AL76</f>
        <v>5000</v>
      </c>
      <c r="P9" s="98">
        <f>'Surv.Monk S1'!AM76</f>
        <v>10000</v>
      </c>
      <c r="R9" s="57"/>
      <c r="S9" s="57"/>
      <c r="T9" s="57"/>
      <c r="U9" s="65"/>
      <c r="V9" s="57"/>
      <c r="W9" s="57"/>
      <c r="X9" s="45"/>
    </row>
    <row r="10" spans="1:24" s="33" customFormat="1" ht="17.100000000000001" customHeight="1" x14ac:dyDescent="0.25">
      <c r="A10" s="33">
        <v>15</v>
      </c>
      <c r="B10" s="33" t="s">
        <v>59</v>
      </c>
      <c r="C10" s="33">
        <v>1</v>
      </c>
      <c r="D10" s="34" t="s">
        <v>60</v>
      </c>
      <c r="E10" s="91">
        <f>'Surv.Monk S1'!AO73</f>
        <v>130.12820512820514</v>
      </c>
      <c r="F10" s="35">
        <f>'Surv.Monk S1'!AP73</f>
        <v>299.35897435897436</v>
      </c>
      <c r="G10" s="99">
        <f>'Surv.Monk S1'!AQ73</f>
        <v>773.07692307692309</v>
      </c>
      <c r="H10" s="35">
        <f>'Surv.Monk S1'!AO74</f>
        <v>100</v>
      </c>
      <c r="I10" s="35">
        <f>'Surv.Monk S1'!AP74</f>
        <v>200</v>
      </c>
      <c r="J10" s="99">
        <f>'Surv.Monk S1'!AQ74</f>
        <v>500</v>
      </c>
      <c r="K10" s="35">
        <f>'Surv.Monk S1'!AO75</f>
        <v>0</v>
      </c>
      <c r="L10" s="35">
        <f>'Surv.Monk S1'!AP75</f>
        <v>0</v>
      </c>
      <c r="M10" s="99">
        <f>'Surv.Monk S1'!AQ75</f>
        <v>0</v>
      </c>
      <c r="N10" s="35">
        <f>'Surv.Monk S1'!AO76</f>
        <v>1000</v>
      </c>
      <c r="O10" s="35">
        <f>'Surv.Monk S1'!AP76</f>
        <v>2500</v>
      </c>
      <c r="P10" s="99">
        <f>'Surv.Monk S1'!AQ76</f>
        <v>5000</v>
      </c>
      <c r="R10" s="61">
        <v>1</v>
      </c>
      <c r="S10" s="61">
        <v>2</v>
      </c>
      <c r="T10" s="61">
        <v>3</v>
      </c>
      <c r="U10" s="68">
        <v>1</v>
      </c>
      <c r="V10" s="61">
        <v>2</v>
      </c>
      <c r="W10" s="61">
        <v>3</v>
      </c>
      <c r="X10" s="44"/>
    </row>
    <row r="11" spans="1:24" s="33" customFormat="1" ht="17.100000000000001" customHeight="1" x14ac:dyDescent="0.25">
      <c r="A11" s="33">
        <v>17</v>
      </c>
      <c r="B11" s="33" t="s">
        <v>61</v>
      </c>
      <c r="C11" s="33">
        <v>1</v>
      </c>
      <c r="D11" s="34" t="s">
        <v>62</v>
      </c>
      <c r="E11" s="91">
        <f>'Surv.Monk S1'!AS73</f>
        <v>469.10256410256409</v>
      </c>
      <c r="F11" s="35">
        <f>'Surv.Monk S1'!AT73</f>
        <v>1152.3076923076924</v>
      </c>
      <c r="G11" s="99">
        <f>'Surv.Monk S1'!AU73</f>
        <v>1918.7179487179487</v>
      </c>
      <c r="H11" s="35">
        <f>'Surv.Monk S1'!AS74</f>
        <v>250</v>
      </c>
      <c r="I11" s="35">
        <f>'Surv.Monk S1'!AT74</f>
        <v>500</v>
      </c>
      <c r="J11" s="99">
        <f>'Surv.Monk S1'!AU74</f>
        <v>750</v>
      </c>
      <c r="K11" s="35">
        <f>'Surv.Monk S1'!AS75</f>
        <v>0</v>
      </c>
      <c r="L11" s="35">
        <f>'Surv.Monk S1'!AT75</f>
        <v>0</v>
      </c>
      <c r="M11" s="99">
        <f>'Surv.Monk S1'!AU75</f>
        <v>0</v>
      </c>
      <c r="N11" s="35">
        <f>'Surv.Monk S1'!AS76</f>
        <v>5000</v>
      </c>
      <c r="O11" s="35">
        <f>'Surv.Monk S1'!AT76</f>
        <v>12500</v>
      </c>
      <c r="P11" s="99">
        <f>'Surv.Monk S1'!AU76</f>
        <v>15000</v>
      </c>
      <c r="R11" s="62">
        <f>AVERAGE(E8)</f>
        <v>2175.0500000000002</v>
      </c>
      <c r="S11" s="62">
        <f t="shared" ref="S11:T11" si="4">AVERAGE(F8)</f>
        <v>4609.0769230769229</v>
      </c>
      <c r="T11" s="62">
        <f t="shared" si="4"/>
        <v>8359.3684210526317</v>
      </c>
      <c r="U11" s="69">
        <f>AVERAGE(H8)</f>
        <v>1000</v>
      </c>
      <c r="V11" s="69">
        <f t="shared" ref="V11:W11" si="5">AVERAGE(I8)</f>
        <v>2000</v>
      </c>
      <c r="W11" s="69">
        <f t="shared" si="5"/>
        <v>4500</v>
      </c>
      <c r="X11" s="44"/>
    </row>
    <row r="12" spans="1:24" s="33" customFormat="1" ht="17.100000000000001" customHeight="1" x14ac:dyDescent="0.2">
      <c r="A12" s="33">
        <v>19</v>
      </c>
      <c r="B12" s="33" t="s">
        <v>63</v>
      </c>
      <c r="C12" s="33">
        <v>1</v>
      </c>
      <c r="D12" s="34" t="s">
        <v>64</v>
      </c>
      <c r="E12" s="91">
        <f>'Surv.Monk S1'!AW73</f>
        <v>241.8918918918919</v>
      </c>
      <c r="F12" s="35">
        <f>'Surv.Monk S1'!AX73</f>
        <v>662.83783783783781</v>
      </c>
      <c r="G12" s="99">
        <f>'Surv.Monk S1'!AY73</f>
        <v>1322.2972972972973</v>
      </c>
      <c r="H12" s="35">
        <f>'Surv.Monk S1'!AW74</f>
        <v>100</v>
      </c>
      <c r="I12" s="35">
        <f>'Surv.Monk S1'!AX74</f>
        <v>500</v>
      </c>
      <c r="J12" s="99">
        <f>'Surv.Monk S1'!AY74</f>
        <v>700</v>
      </c>
      <c r="K12" s="35">
        <f>'Surv.Monk S1'!AW75</f>
        <v>0</v>
      </c>
      <c r="L12" s="35">
        <f>'Surv.Monk S1'!AX75</f>
        <v>0</v>
      </c>
      <c r="M12" s="99">
        <f>'Surv.Monk S1'!AY75</f>
        <v>0</v>
      </c>
      <c r="N12" s="35">
        <f>'Surv.Monk S1'!AW76</f>
        <v>1000</v>
      </c>
      <c r="O12" s="35">
        <f>'Surv.Monk S1'!AX76</f>
        <v>5000</v>
      </c>
      <c r="P12" s="99">
        <f>'Surv.Monk S1'!AY76</f>
        <v>10000</v>
      </c>
      <c r="R12" s="44"/>
      <c r="S12" s="44"/>
      <c r="T12" s="44"/>
      <c r="U12" s="44"/>
      <c r="V12" s="44"/>
      <c r="W12" s="44"/>
      <c r="X12" s="44"/>
    </row>
    <row r="13" spans="1:24" s="33" customFormat="1" ht="17.100000000000001" customHeight="1" x14ac:dyDescent="0.2">
      <c r="A13" s="33">
        <v>21</v>
      </c>
      <c r="B13" s="33" t="s">
        <v>65</v>
      </c>
      <c r="C13" s="33">
        <v>1</v>
      </c>
      <c r="D13" s="34" t="s">
        <v>66</v>
      </c>
      <c r="E13" s="91">
        <f>'Surv.Monk S1'!BA73</f>
        <v>410.13513513513516</v>
      </c>
      <c r="F13" s="35">
        <f>'Surv.Monk S1'!BB73</f>
        <v>924.8648648648649</v>
      </c>
      <c r="G13" s="99">
        <f>'Surv.Monk S1'!BC73</f>
        <v>1672.9729729729729</v>
      </c>
      <c r="H13" s="35">
        <f>'Surv.Monk S1'!BA74</f>
        <v>100</v>
      </c>
      <c r="I13" s="35">
        <f>'Surv.Monk S1'!BB74</f>
        <v>300</v>
      </c>
      <c r="J13" s="99">
        <f>'Surv.Monk S1'!BC74</f>
        <v>500</v>
      </c>
      <c r="K13" s="35">
        <f>'Surv.Monk S1'!BA75</f>
        <v>0</v>
      </c>
      <c r="L13" s="35">
        <f>'Surv.Monk S1'!BB75</f>
        <v>0</v>
      </c>
      <c r="M13" s="99">
        <f>'Surv.Monk S1'!BC75</f>
        <v>0</v>
      </c>
      <c r="N13" s="35">
        <f>'Surv.Monk S1'!BA76</f>
        <v>5000</v>
      </c>
      <c r="O13" s="35">
        <f>'Surv.Monk S1'!BB76</f>
        <v>10000</v>
      </c>
      <c r="P13" s="99">
        <f>'Surv.Monk S1'!BC76</f>
        <v>15000</v>
      </c>
      <c r="R13" s="44"/>
      <c r="S13" s="44"/>
      <c r="T13" s="44"/>
      <c r="U13" s="44"/>
      <c r="V13" s="44"/>
      <c r="W13" s="44"/>
      <c r="X13" s="44"/>
    </row>
    <row r="14" spans="1:24" s="33" customFormat="1" ht="17.100000000000001" customHeight="1" x14ac:dyDescent="0.2">
      <c r="A14" s="33">
        <v>24</v>
      </c>
      <c r="B14" s="33" t="s">
        <v>67</v>
      </c>
      <c r="C14" s="33">
        <v>1</v>
      </c>
      <c r="D14" s="34" t="s">
        <v>68</v>
      </c>
      <c r="E14" s="91">
        <f>'Surv.Monk S1'!BE73</f>
        <v>275</v>
      </c>
      <c r="F14" s="35">
        <f>'Surv.Monk S1'!BF73</f>
        <v>613.51351351351354</v>
      </c>
      <c r="G14" s="99">
        <f>'Surv.Monk S1'!BG73</f>
        <v>1600</v>
      </c>
      <c r="H14" s="35">
        <f>'Surv.Monk S1'!BE74</f>
        <v>125</v>
      </c>
      <c r="I14" s="35">
        <f>'Surv.Monk S1'!BF74</f>
        <v>500</v>
      </c>
      <c r="J14" s="99">
        <f>'Surv.Monk S1'!BG74</f>
        <v>700</v>
      </c>
      <c r="K14" s="35">
        <f>'Surv.Monk S1'!BE75</f>
        <v>0</v>
      </c>
      <c r="L14" s="35">
        <f>'Surv.Monk S1'!BF75</f>
        <v>0</v>
      </c>
      <c r="M14" s="99">
        <f>'Surv.Monk S1'!BG75</f>
        <v>0</v>
      </c>
      <c r="N14" s="35">
        <f>'Surv.Monk S1'!BE76</f>
        <v>2500</v>
      </c>
      <c r="O14" s="35">
        <f>'Surv.Monk S1'!BF76</f>
        <v>5000</v>
      </c>
      <c r="P14" s="99">
        <f>'Surv.Monk S1'!BG76</f>
        <v>10000</v>
      </c>
      <c r="R14" s="44"/>
      <c r="S14" s="44"/>
      <c r="T14" s="44"/>
      <c r="U14" s="44"/>
      <c r="V14" s="44"/>
      <c r="W14" s="44"/>
      <c r="X14" s="44"/>
    </row>
    <row r="15" spans="1:24" s="33" customFormat="1" ht="17.100000000000001" customHeight="1" x14ac:dyDescent="0.2">
      <c r="A15" s="33">
        <v>26</v>
      </c>
      <c r="B15" s="33" t="s">
        <v>69</v>
      </c>
      <c r="C15" s="33">
        <v>2</v>
      </c>
      <c r="D15" s="34" t="s">
        <v>70</v>
      </c>
      <c r="E15" s="91">
        <f>'Surv.Monk S1'!BI73</f>
        <v>392.14285714285717</v>
      </c>
      <c r="F15" s="35">
        <f>'Surv.Monk S1'!BJ73</f>
        <v>914.28571428571433</v>
      </c>
      <c r="G15" s="99">
        <f>'Surv.Monk S1'!BK73</f>
        <v>1663.5714285714287</v>
      </c>
      <c r="H15" s="35">
        <f>'Surv.Monk S1'!BI74</f>
        <v>250</v>
      </c>
      <c r="I15" s="35">
        <f>'Surv.Monk S1'!BJ74</f>
        <v>500</v>
      </c>
      <c r="J15" s="99">
        <f>'Surv.Monk S1'!BK74</f>
        <v>1000</v>
      </c>
      <c r="K15" s="35">
        <f>'Surv.Monk S1'!BI75</f>
        <v>0</v>
      </c>
      <c r="L15" s="35">
        <f>'Surv.Monk S1'!BJ75</f>
        <v>0</v>
      </c>
      <c r="M15" s="99">
        <f>'Surv.Monk S1'!BK75</f>
        <v>0</v>
      </c>
      <c r="N15" s="35">
        <f>'Surv.Monk S1'!BI76</f>
        <v>2500</v>
      </c>
      <c r="O15" s="35">
        <f>'Surv.Monk S1'!BJ76</f>
        <v>5000</v>
      </c>
      <c r="P15" s="99">
        <f>'Surv.Monk S1'!BK76</f>
        <v>10000</v>
      </c>
      <c r="R15" s="44"/>
      <c r="S15" s="44"/>
      <c r="T15" s="44"/>
      <c r="U15" s="44"/>
      <c r="V15" s="44"/>
      <c r="W15" s="44"/>
      <c r="X15" s="44"/>
    </row>
    <row r="16" spans="1:24" s="33" customFormat="1" ht="17.100000000000001" customHeight="1" x14ac:dyDescent="0.2">
      <c r="A16" s="36">
        <v>28</v>
      </c>
      <c r="B16" s="36" t="s">
        <v>71</v>
      </c>
      <c r="C16" s="36">
        <v>1</v>
      </c>
      <c r="D16" s="40" t="s">
        <v>72</v>
      </c>
      <c r="E16" s="91">
        <f>'Surv.Monk S1'!BM73</f>
        <v>224.28571428571428</v>
      </c>
      <c r="F16" s="35">
        <f>'Surv.Monk S1'!BN73</f>
        <v>628.57142857142856</v>
      </c>
      <c r="G16" s="99">
        <f>'Surv.Monk S1'!BO73</f>
        <v>1261.4285714285713</v>
      </c>
      <c r="H16" s="35">
        <f>'Surv.Monk S1'!BM74</f>
        <v>100</v>
      </c>
      <c r="I16" s="35">
        <f>'Surv.Monk S1'!BN74</f>
        <v>250</v>
      </c>
      <c r="J16" s="99">
        <f>'Surv.Monk S1'!BO74</f>
        <v>500</v>
      </c>
      <c r="K16" s="35">
        <f>'Surv.Monk S1'!BM75</f>
        <v>0</v>
      </c>
      <c r="L16" s="35">
        <f>'Surv.Monk S1'!BN75</f>
        <v>0</v>
      </c>
      <c r="M16" s="99">
        <f>'Surv.Monk S1'!BO75</f>
        <v>0</v>
      </c>
      <c r="N16" s="35">
        <f>'Surv.Monk S1'!BM76</f>
        <v>1000</v>
      </c>
      <c r="O16" s="35">
        <f>'Surv.Monk S1'!BN76</f>
        <v>5000</v>
      </c>
      <c r="P16" s="99">
        <f>'Surv.Monk S1'!BO76</f>
        <v>10000</v>
      </c>
      <c r="R16" s="44"/>
      <c r="S16" s="44"/>
      <c r="T16" s="44"/>
      <c r="U16" s="44"/>
      <c r="V16" s="44"/>
      <c r="W16" s="44"/>
      <c r="X16" s="44"/>
    </row>
    <row r="17" spans="1:24" s="33" customFormat="1" ht="17.100000000000001" customHeight="1" x14ac:dyDescent="0.2">
      <c r="A17" s="33">
        <v>30</v>
      </c>
      <c r="B17" s="33" t="s">
        <v>73</v>
      </c>
      <c r="C17" s="33">
        <v>1</v>
      </c>
      <c r="D17" s="34" t="s">
        <v>74</v>
      </c>
      <c r="E17" s="91">
        <f>'Surv.Monk S1'!BQ73</f>
        <v>449.28571428571428</v>
      </c>
      <c r="F17" s="35">
        <f>'Surv.Monk S1'!BR73</f>
        <v>1047.8571428571429</v>
      </c>
      <c r="G17" s="99">
        <f>'Surv.Monk S1'!BS73</f>
        <v>2080</v>
      </c>
      <c r="H17" s="35">
        <f>'Surv.Monk S1'!BQ74</f>
        <v>100</v>
      </c>
      <c r="I17" s="35">
        <f>'Surv.Monk S1'!BR74</f>
        <v>300</v>
      </c>
      <c r="J17" s="99">
        <f>'Surv.Monk S1'!BS74</f>
        <v>500</v>
      </c>
      <c r="K17" s="35">
        <f>'Surv.Monk S1'!BQ75</f>
        <v>0</v>
      </c>
      <c r="L17" s="35">
        <f>'Surv.Monk S1'!BR75</f>
        <v>0</v>
      </c>
      <c r="M17" s="99">
        <f>'Surv.Monk S1'!BS75</f>
        <v>0</v>
      </c>
      <c r="N17" s="35">
        <f>'Surv.Monk S1'!BQ76</f>
        <v>5000</v>
      </c>
      <c r="O17" s="35">
        <f>'Surv.Monk S1'!BR76</f>
        <v>10000</v>
      </c>
      <c r="P17" s="99">
        <f>'Surv.Monk S1'!BS76</f>
        <v>25000</v>
      </c>
      <c r="R17" s="44"/>
      <c r="S17" s="44"/>
      <c r="T17" s="44"/>
      <c r="U17" s="44"/>
      <c r="V17" s="44"/>
      <c r="W17" s="44"/>
      <c r="X17" s="44"/>
    </row>
    <row r="18" spans="1:24" s="33" customFormat="1" ht="17.100000000000001" customHeight="1" x14ac:dyDescent="0.2">
      <c r="A18" s="33">
        <v>32</v>
      </c>
      <c r="B18" s="33" t="s">
        <v>75</v>
      </c>
      <c r="C18" s="33">
        <v>1</v>
      </c>
      <c r="D18" s="41" t="s">
        <v>76</v>
      </c>
      <c r="E18" s="91">
        <f>'Surv.Monk S1'!BU73</f>
        <v>257.14285714285717</v>
      </c>
      <c r="F18" s="35">
        <f>'Surv.Monk S1'!BV73</f>
        <v>565.71428571428567</v>
      </c>
      <c r="G18" s="99">
        <f>'Surv.Monk S1'!BW73</f>
        <v>1440</v>
      </c>
      <c r="H18" s="35">
        <f>'Surv.Monk S1'!BU74</f>
        <v>100</v>
      </c>
      <c r="I18" s="35">
        <f>'Surv.Monk S1'!BV74</f>
        <v>300</v>
      </c>
      <c r="J18" s="99">
        <f>'Surv.Monk S1'!BW74</f>
        <v>500</v>
      </c>
      <c r="K18" s="35">
        <f>'Surv.Monk S1'!BU75</f>
        <v>0</v>
      </c>
      <c r="L18" s="35">
        <f>'Surv.Monk S1'!BV75</f>
        <v>0</v>
      </c>
      <c r="M18" s="99">
        <f>'Surv.Monk S1'!BW75</f>
        <v>0</v>
      </c>
      <c r="N18" s="35">
        <f>'Surv.Monk S1'!BU76</f>
        <v>2500</v>
      </c>
      <c r="O18" s="35">
        <f>'Surv.Monk S1'!BV76</f>
        <v>5000</v>
      </c>
      <c r="P18" s="99">
        <f>'Surv.Monk S1'!BW76</f>
        <v>10000</v>
      </c>
      <c r="R18" s="44"/>
      <c r="S18" s="44"/>
      <c r="T18" s="44"/>
      <c r="U18" s="44"/>
      <c r="V18" s="44"/>
      <c r="W18" s="44"/>
      <c r="X18" s="44"/>
    </row>
    <row r="19" spans="1:24" s="33" customFormat="1" ht="17.100000000000001" customHeight="1" thickBot="1" x14ac:dyDescent="0.25">
      <c r="A19" s="33">
        <v>34</v>
      </c>
      <c r="B19" s="33" t="s">
        <v>77</v>
      </c>
      <c r="C19" s="33">
        <v>1</v>
      </c>
      <c r="D19" s="34" t="s">
        <v>78</v>
      </c>
      <c r="E19" s="91">
        <f>'Surv.Monk S1'!BY73</f>
        <v>156.42857142857142</v>
      </c>
      <c r="F19" s="35">
        <f>'Surv.Monk S1'!BZ73</f>
        <v>381.42857142857144</v>
      </c>
      <c r="G19" s="99">
        <f>'Surv.Monk S1'!CA73</f>
        <v>757.14285714285711</v>
      </c>
      <c r="H19" s="93">
        <f>'Surv.Monk S1'!BY74</f>
        <v>100</v>
      </c>
      <c r="I19" s="93">
        <f>'Surv.Monk S1'!BZ74</f>
        <v>250</v>
      </c>
      <c r="J19" s="100">
        <f>'Surv.Monk S1'!CA74</f>
        <v>500</v>
      </c>
      <c r="K19" s="35">
        <f>'Surv.Monk S1'!BY75</f>
        <v>0</v>
      </c>
      <c r="L19" s="35">
        <f>'Surv.Monk S1'!BZ75</f>
        <v>0</v>
      </c>
      <c r="M19" s="99">
        <f>'Surv.Monk S1'!CA75</f>
        <v>0</v>
      </c>
      <c r="N19" s="35">
        <f>'Surv.Monk S1'!BY76</f>
        <v>500</v>
      </c>
      <c r="O19" s="35">
        <f>'Surv.Monk S1'!BZ76</f>
        <v>2500</v>
      </c>
      <c r="P19" s="99">
        <f>'Surv.Monk S1'!CA76</f>
        <v>5000</v>
      </c>
      <c r="R19" s="44"/>
      <c r="S19" s="44"/>
      <c r="T19" s="44"/>
      <c r="U19" s="44"/>
      <c r="V19" s="44"/>
      <c r="W19" s="44"/>
      <c r="X19" s="44"/>
    </row>
    <row r="20" spans="1:24" s="33" customFormat="1" ht="17.100000000000001" customHeight="1" thickBot="1" x14ac:dyDescent="0.25">
      <c r="A20" s="33">
        <v>36</v>
      </c>
      <c r="B20" s="33" t="s">
        <v>79</v>
      </c>
      <c r="C20" s="33">
        <v>2</v>
      </c>
      <c r="D20" s="34" t="s">
        <v>80</v>
      </c>
      <c r="E20" s="91">
        <f>'Surv.Monk S1'!CC73</f>
        <v>635</v>
      </c>
      <c r="F20" s="35">
        <f>'Surv.Monk S1'!CD73</f>
        <v>1883.5714285714287</v>
      </c>
      <c r="G20" s="35">
        <f>'Surv.Monk S1'!CE73</f>
        <v>3160.6060606060605</v>
      </c>
      <c r="H20" s="141">
        <f>('Surv.Monk S1'!CC74)*2</f>
        <v>200</v>
      </c>
      <c r="I20" s="142">
        <f>('Surv.Monk S1'!CD74)*2</f>
        <v>500</v>
      </c>
      <c r="J20" s="143">
        <f>('Surv.Monk S1'!CE74)*2</f>
        <v>1000</v>
      </c>
      <c r="K20" s="35">
        <f>'Surv.Monk S1'!CC75</f>
        <v>0</v>
      </c>
      <c r="L20" s="35">
        <f>'Surv.Monk S1'!CD75</f>
        <v>0</v>
      </c>
      <c r="M20" s="99">
        <f>'Surv.Monk S1'!CE75</f>
        <v>0</v>
      </c>
      <c r="N20" s="35">
        <f>'Surv.Monk S1'!CC76</f>
        <v>10000</v>
      </c>
      <c r="O20" s="35">
        <f>'Surv.Monk S1'!CD76</f>
        <v>25000</v>
      </c>
      <c r="P20" s="99">
        <f>'Surv.Monk S1'!CE76</f>
        <v>50000</v>
      </c>
      <c r="Q20" s="105" t="s">
        <v>551</v>
      </c>
      <c r="R20" s="144" t="s">
        <v>581</v>
      </c>
      <c r="S20" s="44"/>
      <c r="T20" s="44"/>
      <c r="U20" s="44"/>
      <c r="V20" s="44"/>
      <c r="W20" s="44"/>
      <c r="X20" s="44"/>
    </row>
    <row r="21" spans="1:24" s="33" customFormat="1" ht="17.100000000000001" customHeight="1" x14ac:dyDescent="0.2">
      <c r="A21" s="33">
        <v>38</v>
      </c>
      <c r="B21" s="33" t="s">
        <v>81</v>
      </c>
      <c r="C21" s="33">
        <v>2</v>
      </c>
      <c r="D21" s="34" t="s">
        <v>82</v>
      </c>
      <c r="E21" s="91">
        <f>'Surv.Monk S1'!CG73</f>
        <v>382.85714285714283</v>
      </c>
      <c r="F21" s="35">
        <f>'Surv.Monk S1'!CH73</f>
        <v>1022.8571428571429</v>
      </c>
      <c r="G21" s="99">
        <f>'Surv.Monk S1'!CI73</f>
        <v>2214.2857142857142</v>
      </c>
      <c r="H21" s="35">
        <f>'Surv.Monk S1'!CG74</f>
        <v>150</v>
      </c>
      <c r="I21" s="35">
        <f>'Surv.Monk S1'!CH74</f>
        <v>500</v>
      </c>
      <c r="J21" s="99">
        <f>'Surv.Monk S1'!CI74</f>
        <v>900</v>
      </c>
      <c r="K21" s="35">
        <f>'Surv.Monk S1'!CG75</f>
        <v>0</v>
      </c>
      <c r="L21" s="35">
        <f>'Surv.Monk S1'!CH75</f>
        <v>0</v>
      </c>
      <c r="M21" s="99">
        <f>'Surv.Monk S1'!CI75</f>
        <v>0</v>
      </c>
      <c r="N21" s="35">
        <f>'Surv.Monk S1'!CG76</f>
        <v>5000</v>
      </c>
      <c r="O21" s="35">
        <f>'Surv.Monk S1'!CH76</f>
        <v>10000</v>
      </c>
      <c r="P21" s="99">
        <f>'Surv.Monk S1'!CI76</f>
        <v>20000</v>
      </c>
      <c r="R21" s="44"/>
      <c r="S21" s="44"/>
      <c r="T21" s="44"/>
      <c r="U21" s="44"/>
      <c r="V21" s="44"/>
      <c r="W21" s="44"/>
      <c r="X21" s="44"/>
    </row>
    <row r="22" spans="1:24" s="33" customFormat="1" ht="17.100000000000001" customHeight="1" x14ac:dyDescent="0.2">
      <c r="A22" s="33">
        <v>40</v>
      </c>
      <c r="B22" s="33" t="s">
        <v>83</v>
      </c>
      <c r="C22" s="33">
        <v>1</v>
      </c>
      <c r="D22" s="34" t="s">
        <v>84</v>
      </c>
      <c r="E22" s="91">
        <f>'Surv.Monk S1'!CK73</f>
        <v>722.85714285714289</v>
      </c>
      <c r="F22" s="35">
        <f>'Surv.Monk S1'!CL73</f>
        <v>1590.7142857142858</v>
      </c>
      <c r="G22" s="99">
        <f>'Surv.Monk S1'!CM73</f>
        <v>1895.7142857142858</v>
      </c>
      <c r="H22" s="35">
        <f>'Surv.Monk S1'!CK74</f>
        <v>100</v>
      </c>
      <c r="I22" s="35">
        <f>'Surv.Monk S1'!CL74</f>
        <v>500</v>
      </c>
      <c r="J22" s="99">
        <f>'Surv.Monk S1'!CM74</f>
        <v>500</v>
      </c>
      <c r="K22" s="35">
        <f>'Surv.Monk S1'!CK75</f>
        <v>0</v>
      </c>
      <c r="L22" s="35">
        <f>'Surv.Monk S1'!CL75</f>
        <v>0</v>
      </c>
      <c r="M22" s="99">
        <f>'Surv.Monk S1'!CM75</f>
        <v>0</v>
      </c>
      <c r="N22" s="35">
        <f>'Surv.Monk S1'!CK76</f>
        <v>10000</v>
      </c>
      <c r="O22" s="35">
        <f>'Surv.Monk S1'!CL76</f>
        <v>20000</v>
      </c>
      <c r="P22" s="99">
        <f>'Surv.Monk S1'!CM76</f>
        <v>25000</v>
      </c>
      <c r="R22" s="44"/>
      <c r="S22" s="44"/>
      <c r="T22" s="44"/>
      <c r="U22" s="44"/>
      <c r="V22" s="44"/>
      <c r="W22" s="44"/>
      <c r="X22" s="44"/>
    </row>
    <row r="24" spans="1:24" ht="17.100000000000001" customHeight="1" x14ac:dyDescent="0.2">
      <c r="A24" s="6"/>
      <c r="B24" s="163" t="s">
        <v>44</v>
      </c>
      <c r="C24" s="163"/>
      <c r="D24" s="163"/>
      <c r="E24" s="163"/>
      <c r="F24" s="163"/>
      <c r="G24" s="163"/>
      <c r="H24" s="163"/>
      <c r="I24" s="163"/>
      <c r="J24" s="163"/>
      <c r="K24" s="163"/>
      <c r="L24" s="163"/>
      <c r="M24" s="163"/>
      <c r="N24" s="163"/>
      <c r="O24" s="163"/>
      <c r="P24" s="163"/>
    </row>
  </sheetData>
  <mergeCells count="7">
    <mergeCell ref="B24:P24"/>
    <mergeCell ref="R3:T3"/>
    <mergeCell ref="U3:W3"/>
    <mergeCell ref="E1:G1"/>
    <mergeCell ref="H1:J1"/>
    <mergeCell ref="K1:M1"/>
    <mergeCell ref="N1:P1"/>
  </mergeCells>
  <phoneticPr fontId="2" type="noConversion"/>
  <conditionalFormatting sqref="C24">
    <cfRule type="colorScale" priority="2">
      <colorScale>
        <cfvo type="num" val="1"/>
        <cfvo type="num" val="2"/>
        <cfvo type="num" val="3"/>
        <color theme="9" tint="0.79998168889431442"/>
        <color rgb="FFFFEB84"/>
        <color rgb="FFFF0000"/>
      </colorScale>
    </cfRule>
  </conditionalFormatting>
  <conditionalFormatting sqref="C4:C22">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83"/>
  <sheetViews>
    <sheetView workbookViewId="0">
      <pane ySplit="2" topLeftCell="A58" activePane="bottomLeft" state="frozen"/>
      <selection activeCell="E1" sqref="E1"/>
      <selection pane="bottomLeft" activeCell="M79" sqref="M79"/>
    </sheetView>
  </sheetViews>
  <sheetFormatPr defaultColWidth="8.875" defaultRowHeight="15" x14ac:dyDescent="0.25"/>
  <cols>
    <col min="1" max="1" width="13.875" style="75" customWidth="1"/>
    <col min="2" max="5" width="8.875" style="75"/>
    <col min="6" max="6" width="8.875" style="75" customWidth="1"/>
    <col min="7" max="16" width="8.875" style="75"/>
    <col min="17" max="17" width="8.875" style="104"/>
    <col min="18" max="19" width="8.875" style="75"/>
    <col min="20" max="20" width="8.875" style="78" customWidth="1"/>
    <col min="21" max="23" width="8.875" style="75"/>
    <col min="24" max="24" width="8.875" style="78"/>
    <col min="25" max="27" width="8.875" style="75"/>
    <col min="28" max="28" width="8.875" style="78"/>
    <col min="29" max="31" width="8.875" style="75"/>
    <col min="32" max="32" width="8.875" style="78"/>
    <col min="33" max="35" width="8.875" style="107"/>
    <col min="36" max="36" width="8.875" style="78"/>
    <col min="37" max="39" width="8.875" style="75"/>
    <col min="40" max="40" width="8.875" style="78"/>
    <col min="41" max="43" width="8.875" style="75"/>
    <col min="44" max="44" width="8.875" style="78"/>
    <col min="45" max="47" width="8.875" style="75"/>
    <col min="48" max="48" width="8.875" style="78"/>
    <col min="49" max="51" width="8.875" style="75"/>
    <col min="52" max="52" width="8.875" style="78"/>
    <col min="53" max="55" width="8.875" style="75"/>
    <col min="56" max="56" width="8.875" style="78"/>
    <col min="57" max="59" width="8.875" style="75"/>
    <col min="60" max="60" width="8.875" style="78"/>
    <col min="61" max="63" width="8.875" style="75"/>
    <col min="64" max="64" width="8.875" style="78"/>
    <col min="65" max="67" width="8.875" style="75"/>
    <col min="68" max="68" width="8.875" style="78"/>
    <col min="69" max="71" width="8.875" style="75"/>
    <col min="72" max="72" width="8.875" style="78"/>
    <col min="73" max="75" width="8.875" style="75"/>
    <col min="76" max="76" width="8.875" style="78"/>
    <col min="77" max="79" width="8.875" style="75"/>
    <col min="80" max="80" width="8.875" style="78"/>
    <col min="81" max="83" width="8.875" style="107"/>
    <col min="84" max="84" width="24.875" style="78" customWidth="1"/>
    <col min="85" max="87" width="8.875" style="75"/>
    <col min="88" max="88" width="8.875" style="78"/>
    <col min="89" max="91" width="8.875" style="75"/>
    <col min="92" max="92" width="8.875" style="78"/>
    <col min="93" max="16384" width="8.875" style="75"/>
  </cols>
  <sheetData>
    <row r="1" spans="1:92" s="76" customFormat="1" ht="15.75" x14ac:dyDescent="0.25">
      <c r="A1" s="76" t="s">
        <v>92</v>
      </c>
      <c r="B1" s="174" t="s">
        <v>93</v>
      </c>
      <c r="C1" s="175"/>
      <c r="D1" s="175"/>
      <c r="E1" s="175"/>
      <c r="F1" s="175"/>
      <c r="G1" s="175"/>
      <c r="H1" s="176"/>
      <c r="I1" s="174" t="s">
        <v>94</v>
      </c>
      <c r="J1" s="175"/>
      <c r="K1" s="175"/>
      <c r="L1" s="175"/>
      <c r="M1" s="175"/>
      <c r="N1" s="175"/>
      <c r="O1" s="175"/>
      <c r="P1" s="176"/>
      <c r="Q1" s="103" t="s">
        <v>357</v>
      </c>
      <c r="T1" s="83" t="s">
        <v>338</v>
      </c>
      <c r="U1" s="76" t="s">
        <v>356</v>
      </c>
      <c r="X1" s="83" t="s">
        <v>338</v>
      </c>
      <c r="Y1" s="76" t="s">
        <v>355</v>
      </c>
      <c r="AB1" s="83" t="s">
        <v>338</v>
      </c>
      <c r="AC1" s="76" t="s">
        <v>354</v>
      </c>
      <c r="AF1" s="83" t="s">
        <v>338</v>
      </c>
      <c r="AG1" s="106" t="s">
        <v>353</v>
      </c>
      <c r="AH1" s="106"/>
      <c r="AI1" s="106"/>
      <c r="AJ1" s="83" t="s">
        <v>338</v>
      </c>
      <c r="AK1" s="76" t="s">
        <v>352</v>
      </c>
      <c r="AN1" s="83" t="s">
        <v>338</v>
      </c>
      <c r="AO1" s="76" t="s">
        <v>351</v>
      </c>
      <c r="AR1" s="83" t="s">
        <v>338</v>
      </c>
      <c r="AS1" s="76" t="s">
        <v>350</v>
      </c>
      <c r="AV1" s="83" t="s">
        <v>338</v>
      </c>
      <c r="AW1" s="76" t="s">
        <v>349</v>
      </c>
      <c r="AZ1" s="83" t="s">
        <v>338</v>
      </c>
      <c r="BA1" s="76" t="s">
        <v>348</v>
      </c>
      <c r="BD1" s="83" t="s">
        <v>338</v>
      </c>
      <c r="BE1" s="76" t="s">
        <v>347</v>
      </c>
      <c r="BH1" s="83" t="s">
        <v>338</v>
      </c>
      <c r="BI1" s="76" t="s">
        <v>346</v>
      </c>
      <c r="BL1" s="83" t="s">
        <v>338</v>
      </c>
      <c r="BM1" s="76" t="s">
        <v>345</v>
      </c>
      <c r="BP1" s="83" t="s">
        <v>338</v>
      </c>
      <c r="BQ1" s="76" t="s">
        <v>344</v>
      </c>
      <c r="BT1" s="83" t="s">
        <v>338</v>
      </c>
      <c r="BU1" s="76" t="s">
        <v>343</v>
      </c>
      <c r="BX1" s="83" t="s">
        <v>338</v>
      </c>
      <c r="BY1" s="76" t="s">
        <v>342</v>
      </c>
      <c r="CB1" s="83" t="s">
        <v>338</v>
      </c>
      <c r="CC1" s="106" t="s">
        <v>341</v>
      </c>
      <c r="CD1" s="106"/>
      <c r="CE1" s="106"/>
      <c r="CF1" s="83" t="s">
        <v>338</v>
      </c>
      <c r="CG1" s="76" t="s">
        <v>340</v>
      </c>
      <c r="CJ1" s="83" t="s">
        <v>338</v>
      </c>
      <c r="CK1" s="76" t="s">
        <v>339</v>
      </c>
      <c r="CN1" s="83" t="s">
        <v>338</v>
      </c>
    </row>
    <row r="2" spans="1:92" s="76" customFormat="1" ht="14.25" x14ac:dyDescent="0.2">
      <c r="B2" s="76" t="s">
        <v>99</v>
      </c>
      <c r="C2" s="76" t="s">
        <v>100</v>
      </c>
      <c r="D2" s="76" t="s">
        <v>101</v>
      </c>
      <c r="E2" s="76" t="s">
        <v>102</v>
      </c>
      <c r="F2" s="76" t="s">
        <v>103</v>
      </c>
      <c r="G2" s="76" t="s">
        <v>104</v>
      </c>
      <c r="H2" s="76" t="s">
        <v>105</v>
      </c>
      <c r="I2" s="76" t="s">
        <v>106</v>
      </c>
      <c r="J2" s="76" t="s">
        <v>107</v>
      </c>
      <c r="K2" s="76" t="s">
        <v>108</v>
      </c>
      <c r="L2" s="76" t="s">
        <v>109</v>
      </c>
      <c r="M2" s="76" t="s">
        <v>110</v>
      </c>
      <c r="N2" s="76" t="s">
        <v>111</v>
      </c>
      <c r="O2" s="76" t="s">
        <v>112</v>
      </c>
      <c r="P2" s="102" t="s">
        <v>105</v>
      </c>
      <c r="Q2" s="103" t="s">
        <v>114</v>
      </c>
      <c r="R2" s="76" t="s">
        <v>115</v>
      </c>
      <c r="S2" s="76" t="s">
        <v>116</v>
      </c>
      <c r="T2" s="83" t="s">
        <v>117</v>
      </c>
      <c r="U2" s="76" t="s">
        <v>114</v>
      </c>
      <c r="V2" s="76" t="s">
        <v>115</v>
      </c>
      <c r="W2" s="76" t="s">
        <v>116</v>
      </c>
      <c r="X2" s="83" t="s">
        <v>117</v>
      </c>
      <c r="Y2" s="76" t="s">
        <v>114</v>
      </c>
      <c r="Z2" s="76" t="s">
        <v>115</v>
      </c>
      <c r="AA2" s="76" t="s">
        <v>116</v>
      </c>
      <c r="AB2" s="83" t="s">
        <v>117</v>
      </c>
      <c r="AC2" s="76" t="s">
        <v>114</v>
      </c>
      <c r="AD2" s="76" t="s">
        <v>115</v>
      </c>
      <c r="AE2" s="76" t="s">
        <v>116</v>
      </c>
      <c r="AF2" s="83" t="s">
        <v>117</v>
      </c>
      <c r="AG2" s="106" t="s">
        <v>114</v>
      </c>
      <c r="AH2" s="106" t="s">
        <v>115</v>
      </c>
      <c r="AI2" s="106" t="s">
        <v>116</v>
      </c>
      <c r="AJ2" s="83" t="s">
        <v>117</v>
      </c>
      <c r="AK2" s="76" t="s">
        <v>114</v>
      </c>
      <c r="AL2" s="76" t="s">
        <v>115</v>
      </c>
      <c r="AM2" s="76" t="s">
        <v>116</v>
      </c>
      <c r="AN2" s="83" t="s">
        <v>117</v>
      </c>
      <c r="AO2" s="76" t="s">
        <v>114</v>
      </c>
      <c r="AP2" s="76" t="s">
        <v>115</v>
      </c>
      <c r="AQ2" s="76" t="s">
        <v>116</v>
      </c>
      <c r="AR2" s="83" t="s">
        <v>117</v>
      </c>
      <c r="AS2" s="76" t="s">
        <v>114</v>
      </c>
      <c r="AT2" s="76" t="s">
        <v>115</v>
      </c>
      <c r="AU2" s="76" t="s">
        <v>116</v>
      </c>
      <c r="AV2" s="83" t="s">
        <v>117</v>
      </c>
      <c r="AW2" s="76" t="s">
        <v>114</v>
      </c>
      <c r="AX2" s="76" t="s">
        <v>115</v>
      </c>
      <c r="AY2" s="76" t="s">
        <v>116</v>
      </c>
      <c r="AZ2" s="83" t="s">
        <v>117</v>
      </c>
      <c r="BA2" s="76" t="s">
        <v>114</v>
      </c>
      <c r="BB2" s="76" t="s">
        <v>115</v>
      </c>
      <c r="BC2" s="76" t="s">
        <v>116</v>
      </c>
      <c r="BD2" s="83" t="s">
        <v>117</v>
      </c>
      <c r="BE2" s="76" t="s">
        <v>114</v>
      </c>
      <c r="BF2" s="76" t="s">
        <v>115</v>
      </c>
      <c r="BG2" s="76" t="s">
        <v>116</v>
      </c>
      <c r="BH2" s="83" t="s">
        <v>117</v>
      </c>
      <c r="BI2" s="76" t="s">
        <v>114</v>
      </c>
      <c r="BJ2" s="76" t="s">
        <v>115</v>
      </c>
      <c r="BK2" s="76" t="s">
        <v>116</v>
      </c>
      <c r="BL2" s="83" t="s">
        <v>117</v>
      </c>
      <c r="BM2" s="76" t="s">
        <v>114</v>
      </c>
      <c r="BN2" s="76" t="s">
        <v>115</v>
      </c>
      <c r="BO2" s="76" t="s">
        <v>116</v>
      </c>
      <c r="BP2" s="83" t="s">
        <v>117</v>
      </c>
      <c r="BQ2" s="76" t="s">
        <v>114</v>
      </c>
      <c r="BR2" s="76" t="s">
        <v>115</v>
      </c>
      <c r="BS2" s="76" t="s">
        <v>116</v>
      </c>
      <c r="BT2" s="83" t="s">
        <v>117</v>
      </c>
      <c r="BU2" s="76" t="s">
        <v>114</v>
      </c>
      <c r="BV2" s="76" t="s">
        <v>115</v>
      </c>
      <c r="BW2" s="76" t="s">
        <v>116</v>
      </c>
      <c r="BX2" s="83" t="s">
        <v>117</v>
      </c>
      <c r="BY2" s="76" t="s">
        <v>114</v>
      </c>
      <c r="BZ2" s="76" t="s">
        <v>115</v>
      </c>
      <c r="CA2" s="76" t="s">
        <v>116</v>
      </c>
      <c r="CB2" s="83" t="s">
        <v>117</v>
      </c>
      <c r="CC2" s="106" t="s">
        <v>114</v>
      </c>
      <c r="CD2" s="106" t="s">
        <v>115</v>
      </c>
      <c r="CE2" s="106" t="s">
        <v>116</v>
      </c>
      <c r="CF2" s="83" t="s">
        <v>117</v>
      </c>
      <c r="CG2" s="76" t="s">
        <v>114</v>
      </c>
      <c r="CH2" s="76" t="s">
        <v>115</v>
      </c>
      <c r="CI2" s="76" t="s">
        <v>116</v>
      </c>
      <c r="CJ2" s="83" t="s">
        <v>117</v>
      </c>
      <c r="CK2" s="76" t="s">
        <v>114</v>
      </c>
      <c r="CL2" s="76" t="s">
        <v>115</v>
      </c>
      <c r="CM2" s="76" t="s">
        <v>116</v>
      </c>
      <c r="CN2" s="83" t="s">
        <v>117</v>
      </c>
    </row>
    <row r="3" spans="1:92" x14ac:dyDescent="0.25">
      <c r="A3" s="75">
        <v>12292574574</v>
      </c>
      <c r="C3" s="75">
        <v>2</v>
      </c>
      <c r="J3" s="75">
        <v>2</v>
      </c>
      <c r="Q3" s="104">
        <v>100</v>
      </c>
      <c r="R3" s="75">
        <v>500</v>
      </c>
      <c r="S3" s="75">
        <v>1000</v>
      </c>
      <c r="U3" s="75">
        <v>100</v>
      </c>
      <c r="V3" s="75">
        <v>500</v>
      </c>
      <c r="W3" s="75">
        <v>1000</v>
      </c>
      <c r="Y3" s="75">
        <v>100</v>
      </c>
      <c r="Z3" s="75">
        <v>500</v>
      </c>
      <c r="AA3" s="75">
        <v>1000</v>
      </c>
      <c r="AC3" s="75">
        <v>0</v>
      </c>
      <c r="AD3" s="75">
        <v>50</v>
      </c>
      <c r="AE3" s="75">
        <v>100</v>
      </c>
      <c r="AG3" s="107">
        <v>500</v>
      </c>
      <c r="AH3" s="107">
        <v>1000</v>
      </c>
      <c r="AI3" s="107">
        <v>2000</v>
      </c>
      <c r="AK3" s="75">
        <v>50</v>
      </c>
      <c r="AL3" s="75">
        <v>100</v>
      </c>
      <c r="AM3" s="75">
        <v>500</v>
      </c>
      <c r="AO3" s="75">
        <v>100</v>
      </c>
      <c r="AP3" s="75">
        <v>500</v>
      </c>
      <c r="AQ3" s="75">
        <v>1000</v>
      </c>
      <c r="AS3" s="75">
        <v>50</v>
      </c>
      <c r="AT3" s="75">
        <v>100</v>
      </c>
      <c r="AU3" s="75">
        <v>500</v>
      </c>
      <c r="AW3" s="75">
        <v>50</v>
      </c>
      <c r="AX3" s="75">
        <v>100</v>
      </c>
      <c r="AY3" s="75">
        <v>500</v>
      </c>
      <c r="BA3" s="75">
        <v>50</v>
      </c>
      <c r="BB3" s="75">
        <v>100</v>
      </c>
      <c r="BC3" s="75">
        <v>500</v>
      </c>
      <c r="BE3" s="75">
        <v>100</v>
      </c>
      <c r="BF3" s="75">
        <v>500</v>
      </c>
      <c r="BG3" s="75">
        <v>1000</v>
      </c>
      <c r="BI3" s="75">
        <v>50</v>
      </c>
      <c r="BJ3" s="75">
        <v>100</v>
      </c>
      <c r="BK3" s="75">
        <v>500</v>
      </c>
      <c r="BM3" s="75">
        <v>100</v>
      </c>
      <c r="BN3" s="75">
        <v>250</v>
      </c>
      <c r="BO3" s="75">
        <v>500</v>
      </c>
      <c r="BQ3" s="75">
        <v>100</v>
      </c>
      <c r="BR3" s="75">
        <v>500</v>
      </c>
      <c r="BS3" s="75">
        <v>1000</v>
      </c>
      <c r="BU3" s="75">
        <v>250</v>
      </c>
      <c r="BV3" s="75">
        <v>500</v>
      </c>
      <c r="BW3" s="75">
        <v>1000</v>
      </c>
      <c r="BY3" s="75">
        <v>100</v>
      </c>
      <c r="BZ3" s="75">
        <v>500</v>
      </c>
      <c r="CA3" s="75">
        <v>1000</v>
      </c>
      <c r="CC3" s="107">
        <v>100</v>
      </c>
      <c r="CD3" s="107">
        <v>250</v>
      </c>
      <c r="CE3" s="107">
        <v>500</v>
      </c>
      <c r="CG3" s="75">
        <v>50</v>
      </c>
      <c r="CH3" s="75">
        <v>100</v>
      </c>
      <c r="CI3" s="75">
        <v>250</v>
      </c>
      <c r="CK3" s="75">
        <v>100</v>
      </c>
      <c r="CL3" s="75">
        <v>250</v>
      </c>
      <c r="CM3" s="75">
        <v>500</v>
      </c>
    </row>
    <row r="4" spans="1:92" x14ac:dyDescent="0.25">
      <c r="A4" s="75">
        <v>12292309662</v>
      </c>
      <c r="D4" s="75">
        <v>3</v>
      </c>
      <c r="P4" s="75" t="s">
        <v>300</v>
      </c>
      <c r="Q4" s="104">
        <v>250</v>
      </c>
      <c r="R4" s="75">
        <v>1000</v>
      </c>
      <c r="S4" s="75">
        <v>5000</v>
      </c>
    </row>
    <row r="5" spans="1:92" x14ac:dyDescent="0.25">
      <c r="A5" s="75">
        <v>12292105228</v>
      </c>
      <c r="D5" s="75">
        <v>3</v>
      </c>
      <c r="L5" s="75">
        <v>4</v>
      </c>
      <c r="P5" s="75" t="s">
        <v>300</v>
      </c>
      <c r="Q5" s="104">
        <v>25</v>
      </c>
      <c r="R5" s="75">
        <v>50</v>
      </c>
      <c r="S5" s="75">
        <v>100</v>
      </c>
      <c r="T5" s="78" t="s">
        <v>336</v>
      </c>
      <c r="U5" s="75">
        <v>0</v>
      </c>
      <c r="V5" s="75">
        <v>0</v>
      </c>
      <c r="W5" s="75">
        <v>100</v>
      </c>
      <c r="X5" s="78" t="s">
        <v>335</v>
      </c>
      <c r="Y5" s="75">
        <v>0</v>
      </c>
      <c r="Z5" s="75">
        <v>0</v>
      </c>
      <c r="AA5" s="75">
        <v>0</v>
      </c>
      <c r="AB5" s="78" t="s">
        <v>334</v>
      </c>
      <c r="AC5" s="75">
        <v>0</v>
      </c>
      <c r="AD5" s="75">
        <v>100</v>
      </c>
      <c r="AE5" s="75">
        <v>1000</v>
      </c>
      <c r="AG5" s="107">
        <v>1000</v>
      </c>
      <c r="AH5" s="107">
        <v>5000</v>
      </c>
      <c r="AI5" s="107">
        <v>10000</v>
      </c>
      <c r="AK5" s="75">
        <v>1000</v>
      </c>
      <c r="AL5" s="75">
        <v>2500</v>
      </c>
      <c r="AM5" s="75">
        <v>5000</v>
      </c>
      <c r="AN5" s="78" t="s">
        <v>333</v>
      </c>
      <c r="AO5" s="75">
        <v>0</v>
      </c>
      <c r="AP5" s="75">
        <v>100</v>
      </c>
      <c r="AQ5" s="75">
        <v>5000</v>
      </c>
      <c r="AS5" s="75">
        <v>5000</v>
      </c>
      <c r="AT5" s="75">
        <v>12500</v>
      </c>
      <c r="AU5" s="75">
        <v>15000</v>
      </c>
      <c r="AW5" s="75">
        <v>0</v>
      </c>
      <c r="AX5" s="75">
        <v>1000</v>
      </c>
      <c r="AY5" s="75">
        <v>5000</v>
      </c>
      <c r="BA5" s="75">
        <v>0</v>
      </c>
      <c r="BB5" s="75">
        <v>1000</v>
      </c>
      <c r="BC5" s="75">
        <v>5000</v>
      </c>
      <c r="BE5" s="75">
        <v>0</v>
      </c>
      <c r="BF5" s="75">
        <v>1000</v>
      </c>
      <c r="BG5" s="75">
        <v>5000</v>
      </c>
      <c r="BI5" s="75">
        <v>1000</v>
      </c>
      <c r="BJ5" s="75">
        <v>5000</v>
      </c>
      <c r="BK5" s="75">
        <v>10000</v>
      </c>
      <c r="BM5" s="75">
        <v>0</v>
      </c>
      <c r="BN5" s="75">
        <v>1000</v>
      </c>
      <c r="BO5" s="75">
        <v>5000</v>
      </c>
      <c r="BQ5" s="75">
        <v>0</v>
      </c>
      <c r="BR5" s="75">
        <v>0</v>
      </c>
      <c r="BS5" s="75">
        <v>0</v>
      </c>
      <c r="BT5" s="78" t="s">
        <v>332</v>
      </c>
      <c r="BU5" s="75">
        <v>0</v>
      </c>
      <c r="BV5" s="75">
        <v>1000</v>
      </c>
      <c r="BW5" s="75">
        <v>5000</v>
      </c>
      <c r="BY5" s="75">
        <v>0</v>
      </c>
      <c r="BZ5" s="75">
        <v>0</v>
      </c>
      <c r="CA5" s="75">
        <v>1000</v>
      </c>
      <c r="CC5" s="107">
        <v>1000</v>
      </c>
      <c r="CD5" s="107">
        <v>12000</v>
      </c>
      <c r="CF5" s="78" t="s">
        <v>331</v>
      </c>
      <c r="CG5" s="75">
        <v>0</v>
      </c>
      <c r="CH5" s="75">
        <v>1000</v>
      </c>
      <c r="CI5" s="75">
        <v>5000</v>
      </c>
      <c r="CK5" s="75">
        <v>10000</v>
      </c>
      <c r="CL5" s="75">
        <v>20000</v>
      </c>
      <c r="CM5" s="75">
        <v>0</v>
      </c>
      <c r="CN5" s="78" t="s">
        <v>330</v>
      </c>
    </row>
    <row r="6" spans="1:92" x14ac:dyDescent="0.25">
      <c r="A6" s="75">
        <v>12292029023</v>
      </c>
      <c r="B6" s="75">
        <v>1</v>
      </c>
      <c r="N6" s="75">
        <v>6</v>
      </c>
      <c r="Q6" s="104">
        <v>1000</v>
      </c>
      <c r="R6" s="75">
        <v>2000</v>
      </c>
      <c r="S6" s="75">
        <v>3000</v>
      </c>
      <c r="T6" s="78" t="s">
        <v>329</v>
      </c>
      <c r="U6" s="75">
        <v>1000</v>
      </c>
      <c r="V6" s="75">
        <v>2000</v>
      </c>
      <c r="W6" s="75">
        <v>5000</v>
      </c>
      <c r="X6" s="78" t="s">
        <v>328</v>
      </c>
      <c r="Y6" s="75">
        <v>5000</v>
      </c>
      <c r="Z6" s="75">
        <v>10000</v>
      </c>
      <c r="AA6" s="75">
        <v>20000</v>
      </c>
      <c r="AB6" s="78" t="s">
        <v>327</v>
      </c>
      <c r="AC6" s="75">
        <v>100</v>
      </c>
      <c r="AD6" s="75">
        <v>150</v>
      </c>
      <c r="AE6" s="75">
        <v>200</v>
      </c>
      <c r="AF6" s="78" t="s">
        <v>326</v>
      </c>
      <c r="AG6" s="107">
        <v>25000</v>
      </c>
      <c r="AH6" s="107">
        <v>50000</v>
      </c>
      <c r="AI6" s="107">
        <v>100000</v>
      </c>
      <c r="AJ6" s="78" t="s">
        <v>325</v>
      </c>
      <c r="AK6" s="75">
        <v>250</v>
      </c>
      <c r="AL6" s="75">
        <v>500</v>
      </c>
      <c r="AM6" s="75">
        <v>1000</v>
      </c>
      <c r="AN6" s="78" t="s">
        <v>324</v>
      </c>
      <c r="AO6" s="75">
        <v>100</v>
      </c>
      <c r="AP6" s="75">
        <v>150</v>
      </c>
      <c r="AQ6" s="75">
        <v>200</v>
      </c>
      <c r="AR6" s="78" t="s">
        <v>322</v>
      </c>
      <c r="AS6" s="75">
        <v>500</v>
      </c>
      <c r="AT6" s="75">
        <v>1500</v>
      </c>
      <c r="AU6" s="75">
        <v>2500</v>
      </c>
      <c r="AV6" s="78" t="s">
        <v>322</v>
      </c>
      <c r="AW6" s="75">
        <v>250</v>
      </c>
      <c r="AX6" s="75">
        <v>500</v>
      </c>
      <c r="AY6" s="75">
        <v>1000</v>
      </c>
      <c r="AZ6" s="78" t="s">
        <v>322</v>
      </c>
      <c r="BA6" s="75">
        <v>5000</v>
      </c>
      <c r="BB6" s="75">
        <v>10000</v>
      </c>
      <c r="BC6" s="75">
        <v>15000</v>
      </c>
      <c r="BD6" s="78" t="s">
        <v>322</v>
      </c>
      <c r="BE6" s="75">
        <v>250</v>
      </c>
      <c r="BF6" s="75">
        <v>500</v>
      </c>
      <c r="BG6" s="75">
        <v>10000</v>
      </c>
      <c r="BH6" s="78" t="s">
        <v>322</v>
      </c>
      <c r="BI6" s="75">
        <v>500</v>
      </c>
      <c r="BJ6" s="75">
        <v>1000</v>
      </c>
      <c r="BK6" s="75">
        <v>1500</v>
      </c>
      <c r="BL6" s="78" t="s">
        <v>322</v>
      </c>
      <c r="BM6" s="75">
        <v>250</v>
      </c>
      <c r="BN6" s="75">
        <v>500</v>
      </c>
      <c r="BO6" s="75">
        <v>1000</v>
      </c>
      <c r="BP6" s="78" t="s">
        <v>323</v>
      </c>
      <c r="BQ6" s="75">
        <v>500</v>
      </c>
      <c r="BR6" s="75">
        <v>1000</v>
      </c>
      <c r="BS6" s="75">
        <v>10000</v>
      </c>
      <c r="BT6" s="78" t="s">
        <v>322</v>
      </c>
      <c r="BU6" s="75">
        <v>250</v>
      </c>
      <c r="BV6" s="75">
        <v>500</v>
      </c>
      <c r="BW6" s="75">
        <v>10000</v>
      </c>
      <c r="BX6" s="78" t="s">
        <v>322</v>
      </c>
      <c r="BY6" s="75">
        <v>100</v>
      </c>
      <c r="BZ6" s="75">
        <v>250</v>
      </c>
      <c r="CA6" s="75">
        <v>500</v>
      </c>
      <c r="CB6" s="78" t="s">
        <v>321</v>
      </c>
      <c r="CC6" s="107">
        <v>10000</v>
      </c>
      <c r="CD6" s="107">
        <v>25000</v>
      </c>
      <c r="CE6" s="107">
        <v>50000</v>
      </c>
      <c r="CF6" s="78" t="s">
        <v>320</v>
      </c>
      <c r="CG6" s="75">
        <v>1000</v>
      </c>
      <c r="CH6" s="75">
        <v>5000</v>
      </c>
      <c r="CI6" s="75">
        <v>7500</v>
      </c>
      <c r="CJ6" s="78" t="s">
        <v>319</v>
      </c>
      <c r="CK6" s="75">
        <v>2500</v>
      </c>
      <c r="CL6" s="75">
        <v>3500</v>
      </c>
      <c r="CM6" s="75">
        <v>5000</v>
      </c>
      <c r="CN6" s="78" t="s">
        <v>318</v>
      </c>
    </row>
    <row r="7" spans="1:92" x14ac:dyDescent="0.25">
      <c r="A7" s="75">
        <v>12290840420</v>
      </c>
      <c r="B7" s="75">
        <v>1</v>
      </c>
      <c r="I7" s="75">
        <v>1</v>
      </c>
      <c r="Q7" s="104">
        <v>0</v>
      </c>
      <c r="R7" s="75">
        <v>0</v>
      </c>
      <c r="S7" s="75">
        <v>0</v>
      </c>
      <c r="T7" s="78" t="s">
        <v>317</v>
      </c>
      <c r="U7" s="75">
        <v>0</v>
      </c>
      <c r="V7" s="75">
        <v>0</v>
      </c>
      <c r="W7" s="75">
        <v>0</v>
      </c>
      <c r="X7" s="78" t="s">
        <v>316</v>
      </c>
      <c r="Y7" s="75">
        <v>0</v>
      </c>
      <c r="Z7" s="75">
        <v>0</v>
      </c>
      <c r="AA7" s="75">
        <v>0</v>
      </c>
      <c r="AB7" s="78" t="s">
        <v>315</v>
      </c>
      <c r="AC7" s="75">
        <v>50</v>
      </c>
      <c r="AD7" s="75">
        <v>100</v>
      </c>
      <c r="AE7" s="75">
        <v>150</v>
      </c>
      <c r="AF7" s="78" t="s">
        <v>314</v>
      </c>
      <c r="AG7" s="107">
        <v>5000</v>
      </c>
      <c r="AH7" s="107">
        <v>10000</v>
      </c>
      <c r="AJ7" s="78" t="s">
        <v>313</v>
      </c>
      <c r="AK7" s="75">
        <v>50</v>
      </c>
      <c r="AL7" s="75">
        <v>100</v>
      </c>
      <c r="AM7" s="75">
        <v>200</v>
      </c>
      <c r="AN7" s="78" t="s">
        <v>312</v>
      </c>
      <c r="AO7" s="75">
        <v>0</v>
      </c>
      <c r="AP7" s="75">
        <v>0</v>
      </c>
      <c r="AQ7" s="75">
        <v>0</v>
      </c>
      <c r="AR7" s="78" t="s">
        <v>311</v>
      </c>
      <c r="AS7" s="75">
        <v>0</v>
      </c>
      <c r="AT7" s="75">
        <v>0</v>
      </c>
      <c r="AU7" s="75">
        <v>0</v>
      </c>
      <c r="AV7" s="78" t="s">
        <v>310</v>
      </c>
      <c r="AW7" s="75">
        <v>0</v>
      </c>
      <c r="AX7" s="75">
        <v>0</v>
      </c>
      <c r="AY7" s="75">
        <v>0</v>
      </c>
      <c r="AZ7" s="78" t="s">
        <v>309</v>
      </c>
      <c r="BA7" s="75">
        <v>0</v>
      </c>
      <c r="BB7" s="75">
        <v>0</v>
      </c>
      <c r="BC7" s="75">
        <v>0</v>
      </c>
      <c r="BE7" s="75">
        <v>0</v>
      </c>
      <c r="BF7" s="75">
        <v>0</v>
      </c>
      <c r="BG7" s="75">
        <v>0</v>
      </c>
      <c r="BH7" s="78" t="s">
        <v>308</v>
      </c>
      <c r="BI7" s="75">
        <v>0</v>
      </c>
      <c r="BJ7" s="75">
        <v>0</v>
      </c>
      <c r="BK7" s="75">
        <v>0</v>
      </c>
      <c r="BL7" s="78" t="s">
        <v>307</v>
      </c>
      <c r="BM7" s="75">
        <v>100</v>
      </c>
      <c r="BN7" s="75">
        <v>150</v>
      </c>
      <c r="BO7" s="75">
        <v>200</v>
      </c>
      <c r="BQ7" s="75">
        <v>0</v>
      </c>
      <c r="BR7" s="75">
        <v>0</v>
      </c>
      <c r="BS7" s="75">
        <v>0</v>
      </c>
      <c r="BT7" s="78" t="s">
        <v>306</v>
      </c>
      <c r="BU7" s="75">
        <v>0</v>
      </c>
      <c r="BV7" s="75">
        <v>0</v>
      </c>
      <c r="BW7" s="75">
        <v>0</v>
      </c>
      <c r="BX7" s="78" t="s">
        <v>305</v>
      </c>
      <c r="BY7" s="75">
        <v>0</v>
      </c>
      <c r="BZ7" s="75">
        <v>0</v>
      </c>
      <c r="CA7" s="75">
        <v>0</v>
      </c>
      <c r="CB7" s="78" t="s">
        <v>304</v>
      </c>
      <c r="CC7" s="107">
        <v>0</v>
      </c>
      <c r="CD7" s="107">
        <v>0</v>
      </c>
      <c r="CE7" s="107">
        <v>0</v>
      </c>
      <c r="CF7" s="78" t="s">
        <v>303</v>
      </c>
      <c r="CG7" s="75">
        <v>0</v>
      </c>
      <c r="CH7" s="75">
        <v>0</v>
      </c>
      <c r="CI7" s="75">
        <v>0</v>
      </c>
      <c r="CJ7" s="78" t="s">
        <v>302</v>
      </c>
      <c r="CK7" s="75">
        <v>0</v>
      </c>
      <c r="CL7" s="75">
        <v>0</v>
      </c>
      <c r="CM7" s="75">
        <v>0</v>
      </c>
      <c r="CN7" s="78" t="s">
        <v>301</v>
      </c>
    </row>
    <row r="8" spans="1:92" x14ac:dyDescent="0.25">
      <c r="A8" s="75">
        <v>12290499997</v>
      </c>
      <c r="B8" s="75">
        <v>1</v>
      </c>
      <c r="E8" s="75">
        <v>4</v>
      </c>
      <c r="N8" s="75">
        <v>6</v>
      </c>
      <c r="Q8" s="104">
        <v>1000</v>
      </c>
      <c r="R8" s="75">
        <v>5000</v>
      </c>
      <c r="S8" s="75">
        <v>10000</v>
      </c>
      <c r="U8" s="75">
        <v>1000</v>
      </c>
      <c r="V8" s="75">
        <v>5000</v>
      </c>
      <c r="W8" s="75">
        <v>10000</v>
      </c>
      <c r="Y8" s="75">
        <v>5000</v>
      </c>
      <c r="Z8" s="75">
        <v>10000</v>
      </c>
      <c r="AA8" s="75">
        <v>20000</v>
      </c>
      <c r="AC8" s="75">
        <v>200</v>
      </c>
      <c r="AD8" s="75">
        <v>500</v>
      </c>
      <c r="AE8" s="75">
        <v>1000</v>
      </c>
      <c r="AG8" s="107">
        <v>2500</v>
      </c>
      <c r="AH8" s="107">
        <v>5000</v>
      </c>
      <c r="AI8" s="107">
        <v>10000</v>
      </c>
      <c r="AK8" s="75">
        <v>500</v>
      </c>
      <c r="AL8" s="75">
        <v>1000</v>
      </c>
      <c r="AM8" s="75">
        <v>5000</v>
      </c>
      <c r="AO8" s="75">
        <v>500</v>
      </c>
      <c r="AP8" s="75">
        <v>1000</v>
      </c>
      <c r="AQ8" s="75">
        <v>2500</v>
      </c>
      <c r="AS8" s="75">
        <v>500</v>
      </c>
      <c r="AT8" s="75">
        <v>1000</v>
      </c>
      <c r="AU8" s="75">
        <v>2500</v>
      </c>
      <c r="AW8" s="75">
        <v>500</v>
      </c>
      <c r="AX8" s="75">
        <v>1000</v>
      </c>
      <c r="AY8" s="75">
        <v>2500</v>
      </c>
      <c r="BA8" s="75">
        <v>500</v>
      </c>
      <c r="BB8" s="75">
        <v>1000</v>
      </c>
      <c r="BC8" s="75">
        <v>2500</v>
      </c>
      <c r="BE8" s="75">
        <v>500</v>
      </c>
      <c r="BF8" s="75">
        <v>1000</v>
      </c>
      <c r="BG8" s="75">
        <v>2500</v>
      </c>
      <c r="BI8" s="75">
        <v>500</v>
      </c>
      <c r="BJ8" s="75">
        <v>1000</v>
      </c>
      <c r="BK8" s="75">
        <v>2500</v>
      </c>
      <c r="BM8" s="75">
        <v>200</v>
      </c>
      <c r="BN8" s="75">
        <v>500</v>
      </c>
      <c r="BO8" s="75">
        <v>1000</v>
      </c>
      <c r="BQ8" s="75">
        <v>1000</v>
      </c>
      <c r="BR8" s="75">
        <v>2500</v>
      </c>
      <c r="BS8" s="75">
        <v>5000</v>
      </c>
      <c r="BU8" s="75">
        <v>500</v>
      </c>
      <c r="BV8" s="75">
        <v>1000</v>
      </c>
      <c r="BW8" s="75">
        <v>2500</v>
      </c>
      <c r="BY8" s="75">
        <v>500</v>
      </c>
      <c r="BZ8" s="75">
        <v>1000</v>
      </c>
      <c r="CA8" s="75">
        <v>2500</v>
      </c>
      <c r="CC8" s="107">
        <v>500</v>
      </c>
      <c r="CD8" s="107">
        <v>1000</v>
      </c>
      <c r="CE8" s="107">
        <v>2500</v>
      </c>
      <c r="CG8" s="75">
        <v>250</v>
      </c>
      <c r="CH8" s="75">
        <v>500</v>
      </c>
      <c r="CI8" s="75">
        <v>1000</v>
      </c>
      <c r="CK8" s="75">
        <v>250</v>
      </c>
      <c r="CL8" s="75">
        <v>500</v>
      </c>
      <c r="CM8" s="75">
        <v>1000</v>
      </c>
    </row>
    <row r="9" spans="1:92" x14ac:dyDescent="0.25">
      <c r="A9" s="75">
        <v>12290498059</v>
      </c>
      <c r="B9" s="75">
        <v>1</v>
      </c>
      <c r="C9" s="75">
        <v>2</v>
      </c>
      <c r="D9" s="75">
        <v>3</v>
      </c>
      <c r="E9" s="75">
        <v>4</v>
      </c>
      <c r="J9" s="75">
        <v>2</v>
      </c>
      <c r="Q9" s="104">
        <v>50</v>
      </c>
      <c r="R9" s="75">
        <v>100</v>
      </c>
      <c r="S9" s="75">
        <v>500</v>
      </c>
      <c r="U9" s="75">
        <v>0</v>
      </c>
      <c r="V9" s="75">
        <v>100</v>
      </c>
      <c r="W9" s="75">
        <v>300</v>
      </c>
      <c r="Y9" s="75">
        <v>0</v>
      </c>
      <c r="Z9" s="75">
        <v>100</v>
      </c>
      <c r="AA9" s="75">
        <v>500</v>
      </c>
      <c r="AC9" s="75">
        <v>100</v>
      </c>
      <c r="AD9" s="75">
        <v>200</v>
      </c>
      <c r="AE9" s="75">
        <v>300</v>
      </c>
      <c r="AG9" s="107">
        <v>500</v>
      </c>
      <c r="AH9" s="107">
        <v>1000</v>
      </c>
      <c r="AI9" s="107">
        <v>5000</v>
      </c>
      <c r="AK9" s="75">
        <v>0</v>
      </c>
      <c r="AL9" s="75">
        <v>100</v>
      </c>
      <c r="AM9" s="75">
        <v>300</v>
      </c>
      <c r="AO9" s="75">
        <v>0</v>
      </c>
      <c r="AP9" s="75">
        <v>100</v>
      </c>
      <c r="AQ9" s="75">
        <v>300</v>
      </c>
      <c r="AS9" s="75">
        <v>100</v>
      </c>
      <c r="AT9" s="75">
        <v>200</v>
      </c>
      <c r="AU9" s="75">
        <v>300</v>
      </c>
      <c r="AW9" s="75">
        <v>100</v>
      </c>
      <c r="AX9" s="75">
        <v>200</v>
      </c>
      <c r="AY9" s="75">
        <v>300</v>
      </c>
      <c r="BA9" s="75">
        <v>0</v>
      </c>
      <c r="BB9" s="75">
        <v>100</v>
      </c>
      <c r="BC9" s="75">
        <v>300</v>
      </c>
      <c r="BE9" s="75">
        <v>0</v>
      </c>
      <c r="BF9" s="75">
        <v>100</v>
      </c>
      <c r="BG9" s="75">
        <v>300</v>
      </c>
      <c r="BI9" s="75">
        <v>0</v>
      </c>
      <c r="BJ9" s="75">
        <v>100</v>
      </c>
      <c r="BK9" s="75">
        <v>300</v>
      </c>
      <c r="BM9" s="75">
        <v>100</v>
      </c>
      <c r="BN9" s="75">
        <v>200</v>
      </c>
      <c r="BO9" s="75">
        <v>300</v>
      </c>
      <c r="BQ9" s="75">
        <v>0</v>
      </c>
      <c r="BR9" s="75">
        <v>100</v>
      </c>
      <c r="BS9" s="75">
        <v>300</v>
      </c>
      <c r="BU9" s="75">
        <v>100</v>
      </c>
      <c r="BV9" s="75">
        <v>300</v>
      </c>
      <c r="BW9" s="75">
        <v>500</v>
      </c>
      <c r="BY9" s="75">
        <v>0</v>
      </c>
      <c r="BZ9" s="75">
        <v>100</v>
      </c>
      <c r="CA9" s="75">
        <v>300</v>
      </c>
      <c r="CC9" s="107">
        <v>0</v>
      </c>
      <c r="CD9" s="107">
        <v>200</v>
      </c>
      <c r="CE9" s="107">
        <v>500</v>
      </c>
      <c r="CG9" s="75">
        <v>0</v>
      </c>
      <c r="CH9" s="75">
        <v>100</v>
      </c>
      <c r="CI9" s="75">
        <v>300</v>
      </c>
      <c r="CK9" s="75">
        <v>100</v>
      </c>
      <c r="CL9" s="75">
        <v>300</v>
      </c>
      <c r="CM9" s="75">
        <v>500</v>
      </c>
    </row>
    <row r="10" spans="1:92" x14ac:dyDescent="0.25">
      <c r="A10" s="75">
        <v>12289882331</v>
      </c>
      <c r="D10" s="75">
        <v>3</v>
      </c>
      <c r="L10" s="75">
        <v>4</v>
      </c>
      <c r="P10" s="75" t="s">
        <v>300</v>
      </c>
    </row>
    <row r="11" spans="1:92" x14ac:dyDescent="0.25">
      <c r="A11" s="75">
        <v>12289496706</v>
      </c>
      <c r="B11" s="75">
        <v>1</v>
      </c>
      <c r="E11" s="75">
        <v>4</v>
      </c>
      <c r="L11" s="75">
        <v>4</v>
      </c>
      <c r="Q11" s="104">
        <v>250</v>
      </c>
      <c r="R11" s="75">
        <v>500</v>
      </c>
      <c r="S11" s="75">
        <v>1000</v>
      </c>
      <c r="U11" s="75">
        <v>500</v>
      </c>
      <c r="V11" s="75">
        <v>1000</v>
      </c>
      <c r="W11" s="75">
        <v>2000</v>
      </c>
      <c r="Y11" s="75">
        <v>1000</v>
      </c>
      <c r="Z11" s="75">
        <v>5000</v>
      </c>
      <c r="AA11" s="75">
        <v>10000</v>
      </c>
      <c r="AC11" s="75">
        <v>250</v>
      </c>
      <c r="AD11" s="75">
        <v>500</v>
      </c>
      <c r="AE11" s="75">
        <v>1000</v>
      </c>
      <c r="AG11" s="107">
        <v>2000</v>
      </c>
      <c r="AH11" s="107">
        <v>5000</v>
      </c>
      <c r="AI11" s="107">
        <v>10000</v>
      </c>
      <c r="AK11" s="75">
        <v>1000</v>
      </c>
      <c r="AL11" s="75">
        <v>5000</v>
      </c>
      <c r="AM11" s="75">
        <v>10000</v>
      </c>
      <c r="AO11" s="75">
        <v>250</v>
      </c>
      <c r="AP11" s="75">
        <v>500</v>
      </c>
      <c r="AQ11" s="75">
        <v>1000</v>
      </c>
      <c r="AS11" s="75">
        <v>250</v>
      </c>
      <c r="AT11" s="75">
        <v>500</v>
      </c>
      <c r="AU11" s="75">
        <v>1000</v>
      </c>
    </row>
    <row r="12" spans="1:92" x14ac:dyDescent="0.25">
      <c r="A12" s="75">
        <v>12289452180</v>
      </c>
      <c r="B12" s="75">
        <v>1</v>
      </c>
      <c r="J12" s="75">
        <v>2</v>
      </c>
      <c r="Q12" s="104">
        <v>0</v>
      </c>
      <c r="R12" s="75">
        <v>0</v>
      </c>
      <c r="S12" s="75">
        <v>0</v>
      </c>
      <c r="U12" s="75">
        <v>0</v>
      </c>
      <c r="V12" s="75">
        <v>0</v>
      </c>
      <c r="W12" s="75">
        <v>0</v>
      </c>
      <c r="Y12" s="75">
        <v>0</v>
      </c>
      <c r="Z12" s="75">
        <v>0</v>
      </c>
      <c r="AA12" s="75">
        <v>0</v>
      </c>
      <c r="AC12" s="75">
        <v>0</v>
      </c>
      <c r="AD12" s="75">
        <v>0</v>
      </c>
      <c r="AE12" s="75">
        <v>0</v>
      </c>
      <c r="AF12" s="78" t="s">
        <v>299</v>
      </c>
      <c r="AG12" s="107">
        <v>0</v>
      </c>
      <c r="AH12" s="107">
        <v>100</v>
      </c>
      <c r="AI12" s="107">
        <v>100</v>
      </c>
      <c r="AK12" s="75">
        <v>0</v>
      </c>
      <c r="AL12" s="75">
        <v>0</v>
      </c>
      <c r="AM12" s="75">
        <v>0</v>
      </c>
      <c r="AN12" s="78" t="s">
        <v>298</v>
      </c>
      <c r="AO12" s="75">
        <v>0</v>
      </c>
      <c r="AP12" s="75">
        <v>0</v>
      </c>
      <c r="AQ12" s="75">
        <v>0</v>
      </c>
      <c r="AR12" s="78" t="s">
        <v>297</v>
      </c>
      <c r="AS12" s="75">
        <v>0</v>
      </c>
      <c r="AT12" s="75">
        <v>0</v>
      </c>
      <c r="AU12" s="75">
        <v>0</v>
      </c>
      <c r="AV12" s="78" t="s">
        <v>296</v>
      </c>
      <c r="AW12" s="75">
        <v>0</v>
      </c>
      <c r="AX12" s="75">
        <v>0</v>
      </c>
      <c r="AY12" s="75">
        <v>0</v>
      </c>
      <c r="AZ12" s="78" t="s">
        <v>295</v>
      </c>
      <c r="BA12" s="75">
        <v>0</v>
      </c>
      <c r="BB12" s="75">
        <v>0</v>
      </c>
      <c r="BC12" s="75">
        <v>0</v>
      </c>
      <c r="BD12" s="78" t="s">
        <v>294</v>
      </c>
      <c r="BE12" s="75">
        <v>0</v>
      </c>
      <c r="BF12" s="75">
        <v>0</v>
      </c>
      <c r="BG12" s="75">
        <v>0</v>
      </c>
      <c r="BI12" s="75">
        <v>0</v>
      </c>
      <c r="BJ12" s="75">
        <v>0</v>
      </c>
      <c r="BK12" s="75">
        <v>0</v>
      </c>
      <c r="BM12" s="75">
        <v>0</v>
      </c>
      <c r="BN12" s="75">
        <v>0</v>
      </c>
      <c r="BO12" s="75">
        <v>0</v>
      </c>
      <c r="BP12" s="78" t="s">
        <v>293</v>
      </c>
      <c r="BQ12" s="75">
        <v>0</v>
      </c>
      <c r="BR12" s="75">
        <v>0</v>
      </c>
      <c r="BS12" s="75">
        <v>0</v>
      </c>
      <c r="BT12" s="78" t="s">
        <v>292</v>
      </c>
      <c r="BU12" s="75">
        <v>0</v>
      </c>
      <c r="BV12" s="75">
        <v>0</v>
      </c>
      <c r="BW12" s="75">
        <v>0</v>
      </c>
      <c r="BX12" s="78" t="s">
        <v>291</v>
      </c>
      <c r="BY12" s="75">
        <v>0</v>
      </c>
      <c r="BZ12" s="75">
        <v>0</v>
      </c>
      <c r="CA12" s="75">
        <v>0</v>
      </c>
      <c r="CB12" s="78" t="s">
        <v>290</v>
      </c>
      <c r="CC12" s="107">
        <v>0</v>
      </c>
      <c r="CD12" s="107">
        <v>0</v>
      </c>
      <c r="CE12" s="107">
        <v>0</v>
      </c>
      <c r="CF12" s="78" t="s">
        <v>289</v>
      </c>
      <c r="CG12" s="75">
        <v>0</v>
      </c>
      <c r="CH12" s="75">
        <v>0</v>
      </c>
      <c r="CI12" s="75">
        <v>0</v>
      </c>
      <c r="CJ12" s="78" t="s">
        <v>288</v>
      </c>
      <c r="CK12" s="75">
        <v>0</v>
      </c>
      <c r="CL12" s="75">
        <v>0</v>
      </c>
      <c r="CM12" s="75">
        <v>0</v>
      </c>
    </row>
    <row r="13" spans="1:92" x14ac:dyDescent="0.25">
      <c r="A13" s="75">
        <v>12289343897</v>
      </c>
      <c r="C13" s="75">
        <v>2</v>
      </c>
      <c r="I13" s="75">
        <v>1</v>
      </c>
      <c r="Q13" s="104">
        <v>50</v>
      </c>
      <c r="R13" s="75">
        <v>100</v>
      </c>
      <c r="S13" s="75">
        <v>200</v>
      </c>
      <c r="T13" s="78" t="s">
        <v>287</v>
      </c>
      <c r="U13" s="75">
        <v>50</v>
      </c>
      <c r="V13" s="75">
        <v>100</v>
      </c>
      <c r="W13" s="75">
        <v>200</v>
      </c>
      <c r="X13" s="78" t="s">
        <v>286</v>
      </c>
      <c r="Y13" s="75">
        <v>50</v>
      </c>
      <c r="Z13" s="75">
        <v>100</v>
      </c>
      <c r="AA13" s="75">
        <v>200</v>
      </c>
      <c r="AB13" s="78" t="s">
        <v>285</v>
      </c>
      <c r="AC13" s="75">
        <v>100</v>
      </c>
      <c r="AD13" s="75">
        <v>200</v>
      </c>
      <c r="AE13" s="75">
        <v>300</v>
      </c>
      <c r="AF13" s="78" t="s">
        <v>284</v>
      </c>
    </row>
    <row r="14" spans="1:92" x14ac:dyDescent="0.25">
      <c r="A14" s="75">
        <v>12289290972</v>
      </c>
      <c r="D14" s="75">
        <v>3</v>
      </c>
      <c r="M14" s="75">
        <v>5</v>
      </c>
    </row>
    <row r="15" spans="1:92" x14ac:dyDescent="0.25">
      <c r="A15" s="75">
        <v>12289279751</v>
      </c>
      <c r="B15" s="75">
        <v>1</v>
      </c>
      <c r="D15" s="75">
        <v>3</v>
      </c>
      <c r="I15" s="75">
        <v>1</v>
      </c>
      <c r="Q15" s="104">
        <v>100</v>
      </c>
      <c r="R15" s="75">
        <v>300</v>
      </c>
      <c r="S15" s="75">
        <v>500</v>
      </c>
      <c r="T15" s="78" t="s">
        <v>283</v>
      </c>
      <c r="U15" s="75">
        <v>100</v>
      </c>
      <c r="V15" s="75">
        <v>300</v>
      </c>
      <c r="W15" s="75">
        <v>500</v>
      </c>
      <c r="Y15" s="75">
        <v>100</v>
      </c>
      <c r="Z15" s="75">
        <v>300</v>
      </c>
      <c r="AA15" s="75">
        <v>500</v>
      </c>
      <c r="AC15" s="75">
        <v>100</v>
      </c>
      <c r="AD15" s="75">
        <v>300</v>
      </c>
      <c r="AE15" s="75">
        <v>500</v>
      </c>
      <c r="AG15" s="107">
        <v>100</v>
      </c>
      <c r="AH15" s="107">
        <v>300</v>
      </c>
      <c r="AI15" s="107">
        <v>500</v>
      </c>
      <c r="AK15" s="75">
        <v>100</v>
      </c>
      <c r="AL15" s="75">
        <v>300</v>
      </c>
      <c r="AM15" s="75">
        <v>500</v>
      </c>
      <c r="AO15" s="75">
        <v>100</v>
      </c>
      <c r="AP15" s="75">
        <v>300</v>
      </c>
      <c r="AQ15" s="75">
        <v>500</v>
      </c>
      <c r="AS15" s="75">
        <v>100</v>
      </c>
      <c r="AT15" s="75">
        <v>300</v>
      </c>
      <c r="AU15" s="75">
        <v>500</v>
      </c>
      <c r="AW15" s="75">
        <v>100</v>
      </c>
      <c r="AX15" s="75">
        <v>300</v>
      </c>
      <c r="AY15" s="75">
        <v>500</v>
      </c>
      <c r="BA15" s="75">
        <v>100</v>
      </c>
      <c r="BB15" s="75">
        <v>300</v>
      </c>
      <c r="BC15" s="75">
        <v>500</v>
      </c>
      <c r="BE15" s="75">
        <v>100</v>
      </c>
      <c r="BF15" s="75">
        <v>300</v>
      </c>
      <c r="BG15" s="75">
        <v>500</v>
      </c>
    </row>
    <row r="16" spans="1:92" x14ac:dyDescent="0.25">
      <c r="A16" s="75">
        <v>12289135790</v>
      </c>
      <c r="C16" s="75">
        <v>2</v>
      </c>
      <c r="I16" s="75">
        <v>1</v>
      </c>
      <c r="Q16" s="104">
        <v>50</v>
      </c>
      <c r="R16" s="75">
        <v>100</v>
      </c>
      <c r="S16" s="75">
        <v>500</v>
      </c>
      <c r="T16" s="78" t="s">
        <v>282</v>
      </c>
      <c r="U16" s="75">
        <v>100</v>
      </c>
      <c r="V16" s="75">
        <v>500</v>
      </c>
      <c r="W16" s="75">
        <v>1000</v>
      </c>
      <c r="X16" s="78" t="s">
        <v>281</v>
      </c>
      <c r="Y16" s="75">
        <v>100</v>
      </c>
      <c r="Z16" s="75">
        <v>200</v>
      </c>
      <c r="AA16" s="75">
        <v>500</v>
      </c>
      <c r="AC16" s="75">
        <v>100</v>
      </c>
      <c r="AD16" s="75">
        <v>200</v>
      </c>
      <c r="AE16" s="75">
        <v>500</v>
      </c>
      <c r="AF16" s="78" t="s">
        <v>280</v>
      </c>
      <c r="AG16" s="107">
        <v>500</v>
      </c>
      <c r="AH16" s="107">
        <v>1000</v>
      </c>
      <c r="AI16" s="107">
        <v>5000</v>
      </c>
      <c r="AK16" s="75">
        <v>100</v>
      </c>
      <c r="AL16" s="75">
        <v>200</v>
      </c>
      <c r="AM16" s="75">
        <v>500</v>
      </c>
      <c r="AO16" s="75">
        <v>50</v>
      </c>
      <c r="AP16" s="75">
        <v>100</v>
      </c>
      <c r="AQ16" s="75">
        <v>250</v>
      </c>
      <c r="AS16" s="75">
        <v>50</v>
      </c>
      <c r="AT16" s="75">
        <v>100</v>
      </c>
      <c r="AU16" s="75">
        <v>150</v>
      </c>
      <c r="AV16" s="78" t="s">
        <v>279</v>
      </c>
      <c r="AW16" s="75">
        <v>50</v>
      </c>
      <c r="AX16" s="75">
        <v>150</v>
      </c>
      <c r="AY16" s="75">
        <v>300</v>
      </c>
      <c r="BA16" s="75">
        <v>50</v>
      </c>
      <c r="BB16" s="75">
        <v>100</v>
      </c>
      <c r="BC16" s="75">
        <v>200</v>
      </c>
      <c r="BE16" s="75">
        <v>50</v>
      </c>
      <c r="BF16" s="75">
        <v>100</v>
      </c>
      <c r="BG16" s="75">
        <v>200</v>
      </c>
      <c r="BI16" s="75">
        <v>100</v>
      </c>
      <c r="BJ16" s="75">
        <v>150</v>
      </c>
      <c r="BK16" s="75">
        <v>350</v>
      </c>
      <c r="BM16" s="75">
        <v>50</v>
      </c>
      <c r="BN16" s="75">
        <v>100</v>
      </c>
      <c r="BO16" s="75">
        <v>200</v>
      </c>
      <c r="BP16" s="78" t="s">
        <v>278</v>
      </c>
      <c r="BQ16" s="75">
        <v>50</v>
      </c>
      <c r="BR16" s="75">
        <v>100</v>
      </c>
      <c r="BS16" s="75">
        <v>300</v>
      </c>
      <c r="BT16" s="78" t="s">
        <v>277</v>
      </c>
      <c r="BU16" s="75">
        <v>50</v>
      </c>
      <c r="BV16" s="75">
        <v>100</v>
      </c>
      <c r="BW16" s="75">
        <v>200</v>
      </c>
      <c r="BY16" s="75">
        <v>50</v>
      </c>
      <c r="BZ16" s="75">
        <v>100</v>
      </c>
      <c r="CA16" s="75">
        <v>150</v>
      </c>
      <c r="CC16" s="107">
        <v>50</v>
      </c>
      <c r="CD16" s="107">
        <v>100</v>
      </c>
      <c r="CE16" s="107">
        <v>200</v>
      </c>
      <c r="CF16" s="78" t="s">
        <v>276</v>
      </c>
      <c r="CG16" s="75">
        <v>50</v>
      </c>
      <c r="CH16" s="75">
        <v>100</v>
      </c>
      <c r="CI16" s="75">
        <v>200</v>
      </c>
      <c r="CK16" s="75">
        <v>100</v>
      </c>
      <c r="CL16" s="75">
        <v>200</v>
      </c>
      <c r="CM16" s="75">
        <v>500</v>
      </c>
    </row>
    <row r="17" spans="1:91" x14ac:dyDescent="0.25">
      <c r="A17" s="75">
        <v>12289101186</v>
      </c>
      <c r="B17" s="75">
        <v>1</v>
      </c>
      <c r="C17" s="75">
        <v>2</v>
      </c>
      <c r="D17" s="75">
        <v>3</v>
      </c>
      <c r="E17" s="75">
        <v>4</v>
      </c>
      <c r="J17" s="75">
        <v>2</v>
      </c>
    </row>
    <row r="18" spans="1:91" x14ac:dyDescent="0.25">
      <c r="A18" s="75">
        <v>12289014230</v>
      </c>
      <c r="B18" s="75">
        <v>1</v>
      </c>
      <c r="D18" s="75">
        <v>3</v>
      </c>
      <c r="E18" s="75">
        <v>4</v>
      </c>
      <c r="M18" s="75">
        <v>5</v>
      </c>
      <c r="Q18" s="104">
        <v>500</v>
      </c>
      <c r="R18" s="75">
        <v>1000</v>
      </c>
      <c r="S18" s="75">
        <v>5000</v>
      </c>
      <c r="T18" s="78" t="s">
        <v>275</v>
      </c>
      <c r="U18" s="75">
        <v>500</v>
      </c>
      <c r="V18" s="75">
        <v>1000</v>
      </c>
      <c r="W18" s="75">
        <v>2500</v>
      </c>
      <c r="X18" s="78" t="s">
        <v>274</v>
      </c>
      <c r="Y18" s="75">
        <v>500</v>
      </c>
      <c r="Z18" s="75">
        <v>1000</v>
      </c>
      <c r="AA18" s="75">
        <v>2500</v>
      </c>
      <c r="AB18" s="78" t="s">
        <v>273</v>
      </c>
      <c r="AC18" s="75">
        <v>100</v>
      </c>
      <c r="AD18" s="75">
        <v>250</v>
      </c>
      <c r="AE18" s="75">
        <v>500</v>
      </c>
      <c r="AG18" s="107">
        <v>2500</v>
      </c>
      <c r="AH18" s="107">
        <v>5000</v>
      </c>
      <c r="AI18" s="107">
        <v>10000</v>
      </c>
      <c r="AJ18" s="78" t="s">
        <v>272</v>
      </c>
      <c r="AK18" s="75">
        <v>2500</v>
      </c>
      <c r="AL18" s="75">
        <v>5000</v>
      </c>
      <c r="AM18" s="75">
        <v>7500</v>
      </c>
      <c r="AN18" s="78" t="s">
        <v>271</v>
      </c>
      <c r="AO18" s="75">
        <v>1000</v>
      </c>
      <c r="AP18" s="75">
        <v>2500</v>
      </c>
      <c r="AQ18" s="75">
        <v>5000</v>
      </c>
      <c r="AS18" s="75">
        <v>2500</v>
      </c>
      <c r="AT18" s="75">
        <v>5000</v>
      </c>
      <c r="AU18" s="75">
        <v>10000</v>
      </c>
      <c r="AW18" s="75">
        <v>500</v>
      </c>
      <c r="AX18" s="75">
        <v>2500</v>
      </c>
      <c r="AY18" s="75">
        <v>5000</v>
      </c>
      <c r="BA18" s="75">
        <v>2500</v>
      </c>
      <c r="BB18" s="75">
        <v>5000</v>
      </c>
      <c r="BC18" s="75">
        <v>10000</v>
      </c>
      <c r="BD18" s="78" t="s">
        <v>270</v>
      </c>
      <c r="BE18" s="75">
        <v>2500</v>
      </c>
      <c r="BF18" s="75">
        <v>5000</v>
      </c>
      <c r="BG18" s="75">
        <v>7500</v>
      </c>
      <c r="BI18" s="75">
        <v>2500</v>
      </c>
      <c r="BJ18" s="75">
        <v>5000</v>
      </c>
      <c r="BK18" s="75">
        <v>7500</v>
      </c>
      <c r="BM18" s="75">
        <v>100</v>
      </c>
      <c r="BN18" s="75">
        <v>250</v>
      </c>
      <c r="BO18" s="75">
        <v>500</v>
      </c>
      <c r="BQ18" s="75">
        <v>1000</v>
      </c>
      <c r="BR18" s="75">
        <v>2500</v>
      </c>
      <c r="BS18" s="75">
        <v>5000</v>
      </c>
      <c r="BU18" s="75">
        <v>2500</v>
      </c>
      <c r="BV18" s="75">
        <v>5000</v>
      </c>
      <c r="BW18" s="75">
        <v>10000</v>
      </c>
      <c r="BY18" s="75">
        <v>500</v>
      </c>
      <c r="BZ18" s="75">
        <v>1000</v>
      </c>
      <c r="CA18" s="75">
        <v>1500</v>
      </c>
      <c r="CC18" s="107">
        <v>2500</v>
      </c>
      <c r="CD18" s="107">
        <v>5000</v>
      </c>
      <c r="CE18" s="107">
        <v>10000</v>
      </c>
      <c r="CF18" s="78" t="s">
        <v>269</v>
      </c>
      <c r="CG18" s="75">
        <v>5000</v>
      </c>
      <c r="CH18" s="75">
        <v>10000</v>
      </c>
      <c r="CI18" s="75">
        <v>20000</v>
      </c>
      <c r="CK18" s="75">
        <v>500</v>
      </c>
      <c r="CL18" s="75">
        <v>1000</v>
      </c>
      <c r="CM18" s="75">
        <v>1500</v>
      </c>
    </row>
    <row r="19" spans="1:91" x14ac:dyDescent="0.25">
      <c r="A19" s="75">
        <v>12288997614</v>
      </c>
      <c r="C19" s="75">
        <v>2</v>
      </c>
      <c r="J19" s="75">
        <v>2</v>
      </c>
      <c r="Q19" s="104">
        <v>250</v>
      </c>
      <c r="R19" s="75">
        <v>500</v>
      </c>
      <c r="S19" s="75">
        <v>1000</v>
      </c>
      <c r="U19" s="75">
        <v>100</v>
      </c>
      <c r="V19" s="75">
        <v>250</v>
      </c>
      <c r="W19" s="75">
        <v>500</v>
      </c>
      <c r="Y19" s="75">
        <v>100</v>
      </c>
      <c r="Z19" s="75">
        <v>250</v>
      </c>
      <c r="AA19" s="75">
        <v>500</v>
      </c>
      <c r="AC19" s="75">
        <v>150</v>
      </c>
      <c r="AD19" s="75">
        <v>300</v>
      </c>
      <c r="AE19" s="75">
        <v>500</v>
      </c>
      <c r="AG19" s="107">
        <v>1000</v>
      </c>
      <c r="AH19" s="107">
        <v>2500</v>
      </c>
      <c r="AI19" s="107">
        <v>4000</v>
      </c>
      <c r="AK19" s="75">
        <v>1000</v>
      </c>
      <c r="AL19" s="75">
        <v>1500</v>
      </c>
      <c r="AM19" s="75">
        <v>3000</v>
      </c>
      <c r="AO19" s="75">
        <v>150</v>
      </c>
      <c r="AP19" s="75">
        <v>300</v>
      </c>
      <c r="AQ19" s="75">
        <v>500</v>
      </c>
      <c r="AS19" s="75">
        <v>250</v>
      </c>
      <c r="AT19" s="75">
        <v>500</v>
      </c>
      <c r="AU19" s="75">
        <v>750</v>
      </c>
      <c r="AW19" s="75">
        <v>500</v>
      </c>
      <c r="AX19" s="75">
        <v>750</v>
      </c>
      <c r="AY19" s="75">
        <v>1000</v>
      </c>
      <c r="BA19" s="75">
        <v>500</v>
      </c>
      <c r="BB19" s="75">
        <v>750</v>
      </c>
      <c r="BC19" s="75">
        <v>1000</v>
      </c>
      <c r="BE19" s="75">
        <v>500</v>
      </c>
      <c r="BF19" s="75">
        <v>750</v>
      </c>
      <c r="BG19" s="75">
        <v>1000</v>
      </c>
      <c r="BI19" s="75">
        <v>500</v>
      </c>
      <c r="BJ19" s="75">
        <v>750</v>
      </c>
      <c r="BK19" s="75">
        <v>1000</v>
      </c>
      <c r="BM19" s="75">
        <v>1000</v>
      </c>
      <c r="BN19" s="75">
        <v>1500</v>
      </c>
      <c r="BO19" s="75">
        <v>3000</v>
      </c>
      <c r="BQ19" s="75">
        <v>1000</v>
      </c>
      <c r="BR19" s="75">
        <v>1500</v>
      </c>
      <c r="BS19" s="75">
        <v>3000</v>
      </c>
      <c r="BU19" s="75">
        <v>500</v>
      </c>
      <c r="BV19" s="75">
        <v>750</v>
      </c>
      <c r="BW19" s="75">
        <v>1000</v>
      </c>
      <c r="BY19" s="75">
        <v>250</v>
      </c>
      <c r="BZ19" s="75">
        <v>500</v>
      </c>
      <c r="CA19" s="75">
        <v>750</v>
      </c>
      <c r="CC19" s="107">
        <v>100</v>
      </c>
      <c r="CD19" s="107">
        <v>250</v>
      </c>
      <c r="CE19" s="107">
        <v>500</v>
      </c>
      <c r="CG19" s="75">
        <v>100</v>
      </c>
      <c r="CH19" s="75">
        <v>250</v>
      </c>
      <c r="CI19" s="75">
        <v>500</v>
      </c>
      <c r="CK19" s="75">
        <v>250</v>
      </c>
      <c r="CL19" s="75">
        <v>500</v>
      </c>
      <c r="CM19" s="75">
        <v>750</v>
      </c>
    </row>
    <row r="20" spans="1:91" x14ac:dyDescent="0.25">
      <c r="A20" s="75">
        <v>12288994092</v>
      </c>
      <c r="C20" s="75">
        <v>2</v>
      </c>
      <c r="J20" s="75">
        <v>2</v>
      </c>
    </row>
    <row r="21" spans="1:91" x14ac:dyDescent="0.25">
      <c r="A21" s="75">
        <v>12288986356</v>
      </c>
      <c r="B21" s="75">
        <v>1</v>
      </c>
      <c r="D21" s="75">
        <v>3</v>
      </c>
      <c r="E21" s="75">
        <v>4</v>
      </c>
      <c r="J21" s="75">
        <v>2</v>
      </c>
      <c r="Q21" s="104">
        <v>250</v>
      </c>
      <c r="R21" s="75">
        <v>500</v>
      </c>
      <c r="S21" s="75">
        <v>1000</v>
      </c>
      <c r="U21" s="75">
        <v>100</v>
      </c>
      <c r="V21" s="75">
        <v>200</v>
      </c>
      <c r="W21" s="75">
        <v>300</v>
      </c>
      <c r="Y21" s="75">
        <v>100</v>
      </c>
      <c r="Z21" s="75">
        <v>200</v>
      </c>
      <c r="AA21" s="75">
        <v>300</v>
      </c>
      <c r="AC21" s="75">
        <v>250</v>
      </c>
      <c r="AD21" s="75">
        <v>500</v>
      </c>
      <c r="AE21" s="75">
        <v>1000</v>
      </c>
      <c r="AG21" s="107">
        <v>500</v>
      </c>
      <c r="AH21" s="107">
        <v>1000</v>
      </c>
      <c r="AI21" s="107">
        <v>1500</v>
      </c>
      <c r="AK21" s="75">
        <v>500</v>
      </c>
      <c r="AL21" s="75">
        <v>1000</v>
      </c>
      <c r="AM21" s="75">
        <v>1500</v>
      </c>
      <c r="AO21" s="75">
        <v>100</v>
      </c>
      <c r="AP21" s="75">
        <v>200</v>
      </c>
      <c r="AQ21" s="75">
        <v>300</v>
      </c>
      <c r="AS21" s="75">
        <v>100</v>
      </c>
      <c r="AT21" s="75">
        <v>250</v>
      </c>
      <c r="AU21" s="75">
        <v>500</v>
      </c>
      <c r="AW21" s="75">
        <v>250</v>
      </c>
      <c r="AX21" s="75">
        <v>500</v>
      </c>
      <c r="AY21" s="75">
        <v>1000</v>
      </c>
      <c r="BA21" s="75">
        <v>100</v>
      </c>
      <c r="BB21" s="75">
        <v>250</v>
      </c>
      <c r="BC21" s="75">
        <v>500</v>
      </c>
      <c r="BE21" s="75">
        <v>100</v>
      </c>
      <c r="BF21" s="75">
        <v>250</v>
      </c>
      <c r="BG21" s="75">
        <v>500</v>
      </c>
      <c r="BI21" s="75">
        <v>250</v>
      </c>
      <c r="BJ21" s="75">
        <v>500</v>
      </c>
      <c r="BK21" s="75">
        <v>1000</v>
      </c>
      <c r="BM21" s="75">
        <v>100</v>
      </c>
      <c r="BN21" s="75">
        <v>250</v>
      </c>
      <c r="BO21" s="75">
        <v>500</v>
      </c>
      <c r="BQ21" s="75">
        <v>100</v>
      </c>
      <c r="BR21" s="75">
        <v>250</v>
      </c>
      <c r="BS21" s="75">
        <v>500</v>
      </c>
      <c r="BU21" s="75">
        <v>100</v>
      </c>
      <c r="BV21" s="75">
        <v>250</v>
      </c>
      <c r="BW21" s="75">
        <v>500</v>
      </c>
      <c r="BY21" s="75">
        <v>100</v>
      </c>
      <c r="BZ21" s="75">
        <v>250</v>
      </c>
      <c r="CA21" s="75">
        <v>500</v>
      </c>
      <c r="CC21" s="107">
        <v>100</v>
      </c>
      <c r="CD21" s="107">
        <v>250</v>
      </c>
      <c r="CE21" s="107">
        <v>500</v>
      </c>
      <c r="CG21" s="75">
        <v>100</v>
      </c>
      <c r="CH21" s="75">
        <v>250</v>
      </c>
      <c r="CI21" s="75">
        <v>500</v>
      </c>
      <c r="CK21" s="75">
        <v>100</v>
      </c>
      <c r="CL21" s="75">
        <v>250</v>
      </c>
      <c r="CM21" s="75">
        <v>500</v>
      </c>
    </row>
    <row r="22" spans="1:91" x14ac:dyDescent="0.25">
      <c r="A22" s="75">
        <v>12288982490</v>
      </c>
      <c r="B22" s="75">
        <v>1</v>
      </c>
      <c r="P22" s="75" t="s">
        <v>268</v>
      </c>
    </row>
    <row r="23" spans="1:91" x14ac:dyDescent="0.25">
      <c r="A23" s="75">
        <v>12288946354</v>
      </c>
      <c r="B23" s="75">
        <v>1</v>
      </c>
      <c r="D23" s="75">
        <v>3</v>
      </c>
      <c r="E23" s="75">
        <v>4</v>
      </c>
      <c r="L23" s="75">
        <v>4</v>
      </c>
      <c r="Q23" s="104">
        <v>1000</v>
      </c>
      <c r="R23" s="75">
        <v>2000</v>
      </c>
      <c r="S23" s="75">
        <v>3000</v>
      </c>
      <c r="U23" s="75">
        <v>1000</v>
      </c>
      <c r="V23" s="75">
        <v>2000</v>
      </c>
      <c r="W23" s="75">
        <v>3000</v>
      </c>
      <c r="Y23" s="75">
        <v>1000</v>
      </c>
      <c r="Z23" s="75">
        <v>2000</v>
      </c>
      <c r="AA23" s="75">
        <v>3000</v>
      </c>
      <c r="AC23" s="75">
        <v>1000</v>
      </c>
      <c r="AD23" s="75">
        <v>2000</v>
      </c>
      <c r="AE23" s="75">
        <v>5000</v>
      </c>
      <c r="AG23" s="107">
        <v>5000</v>
      </c>
      <c r="AH23" s="107">
        <v>7000</v>
      </c>
      <c r="AI23" s="107">
        <v>10000</v>
      </c>
      <c r="AK23" s="75">
        <v>1000</v>
      </c>
      <c r="AL23" s="75">
        <v>2000</v>
      </c>
      <c r="AM23" s="75">
        <v>3000</v>
      </c>
      <c r="AO23" s="75">
        <v>100</v>
      </c>
      <c r="AP23" s="75">
        <v>200</v>
      </c>
      <c r="AQ23" s="75">
        <v>300</v>
      </c>
      <c r="AS23" s="75">
        <v>1000</v>
      </c>
      <c r="AT23" s="75">
        <v>2000</v>
      </c>
      <c r="AU23" s="75">
        <v>5000</v>
      </c>
      <c r="AW23" s="75">
        <v>1000</v>
      </c>
      <c r="AX23" s="75">
        <v>2000</v>
      </c>
      <c r="AY23" s="75">
        <v>5000</v>
      </c>
      <c r="BA23" s="75">
        <v>1000</v>
      </c>
      <c r="BB23" s="75">
        <v>2000</v>
      </c>
      <c r="BC23" s="75">
        <v>5000</v>
      </c>
      <c r="BE23" s="75">
        <v>1000</v>
      </c>
      <c r="BF23" s="75">
        <v>2000</v>
      </c>
      <c r="BG23" s="75">
        <v>5000</v>
      </c>
      <c r="BI23" s="75">
        <v>500</v>
      </c>
      <c r="BJ23" s="75">
        <v>1000</v>
      </c>
      <c r="BK23" s="75">
        <v>5000</v>
      </c>
      <c r="BM23" s="75">
        <v>500</v>
      </c>
      <c r="BN23" s="75">
        <v>1000</v>
      </c>
      <c r="BO23" s="75">
        <v>2000</v>
      </c>
      <c r="BQ23" s="75">
        <v>500</v>
      </c>
      <c r="BR23" s="75">
        <v>1000</v>
      </c>
      <c r="BS23" s="75">
        <v>2000</v>
      </c>
      <c r="BU23" s="75">
        <v>1000</v>
      </c>
      <c r="BV23" s="75">
        <v>2000</v>
      </c>
      <c r="BW23" s="75">
        <v>5000</v>
      </c>
      <c r="BY23" s="75">
        <v>500</v>
      </c>
      <c r="BZ23" s="75">
        <v>1000</v>
      </c>
      <c r="CA23" s="75">
        <v>2000</v>
      </c>
      <c r="CC23" s="107">
        <v>1000</v>
      </c>
      <c r="CD23" s="107">
        <v>2000</v>
      </c>
      <c r="CE23" s="107">
        <v>3000</v>
      </c>
      <c r="CG23" s="75">
        <v>500</v>
      </c>
      <c r="CH23" s="75">
        <v>1000</v>
      </c>
      <c r="CI23" s="75">
        <v>2000</v>
      </c>
      <c r="CK23" s="75">
        <v>500</v>
      </c>
      <c r="CL23" s="75">
        <v>1000</v>
      </c>
      <c r="CM23" s="75">
        <v>2000</v>
      </c>
    </row>
    <row r="24" spans="1:91" x14ac:dyDescent="0.25">
      <c r="A24" s="75">
        <v>12288913428</v>
      </c>
      <c r="B24" s="75">
        <v>1</v>
      </c>
      <c r="C24" s="75">
        <v>2</v>
      </c>
      <c r="I24" s="75">
        <v>1</v>
      </c>
    </row>
    <row r="25" spans="1:91" x14ac:dyDescent="0.25">
      <c r="A25" s="75">
        <v>12288887798</v>
      </c>
      <c r="C25" s="75">
        <v>2</v>
      </c>
      <c r="D25" s="75">
        <v>3</v>
      </c>
      <c r="E25" s="75">
        <v>4</v>
      </c>
      <c r="L25" s="75">
        <v>4</v>
      </c>
      <c r="Q25" s="104">
        <v>100</v>
      </c>
      <c r="R25" s="75">
        <v>200</v>
      </c>
      <c r="S25" s="75">
        <v>1000</v>
      </c>
      <c r="T25" s="78" t="s">
        <v>267</v>
      </c>
      <c r="U25" s="75">
        <v>250</v>
      </c>
      <c r="V25" s="75">
        <v>500</v>
      </c>
      <c r="W25" s="75">
        <v>5000</v>
      </c>
      <c r="Y25" s="75">
        <v>0</v>
      </c>
      <c r="Z25" s="75">
        <v>0</v>
      </c>
      <c r="AA25" s="75">
        <v>500</v>
      </c>
      <c r="AB25" s="78" t="s">
        <v>266</v>
      </c>
      <c r="AC25" s="75">
        <v>100</v>
      </c>
      <c r="AD25" s="75">
        <v>150</v>
      </c>
      <c r="AE25" s="75">
        <v>250</v>
      </c>
      <c r="AF25" s="78" t="s">
        <v>265</v>
      </c>
      <c r="AG25" s="107">
        <v>300</v>
      </c>
      <c r="AH25" s="107">
        <v>900</v>
      </c>
      <c r="AI25" s="107">
        <v>1200</v>
      </c>
      <c r="AJ25" s="78" t="s">
        <v>264</v>
      </c>
      <c r="AK25" s="75">
        <v>25</v>
      </c>
      <c r="AL25" s="75">
        <v>50</v>
      </c>
      <c r="AM25" s="75">
        <v>150</v>
      </c>
      <c r="AN25" s="78" t="s">
        <v>263</v>
      </c>
      <c r="AO25" s="75">
        <v>15</v>
      </c>
      <c r="AP25" s="75">
        <v>30</v>
      </c>
      <c r="AQ25" s="75">
        <v>150</v>
      </c>
      <c r="AR25" s="78" t="s">
        <v>262</v>
      </c>
      <c r="AS25" s="75">
        <v>70</v>
      </c>
      <c r="AT25" s="75">
        <v>140</v>
      </c>
      <c r="AU25" s="75">
        <v>280</v>
      </c>
      <c r="AW25" s="75">
        <v>100</v>
      </c>
      <c r="AX25" s="75">
        <v>125</v>
      </c>
      <c r="AY25" s="75">
        <v>175</v>
      </c>
      <c r="BA25" s="75">
        <v>100</v>
      </c>
      <c r="BB25" s="75">
        <v>200</v>
      </c>
      <c r="BC25" s="75">
        <v>300</v>
      </c>
      <c r="BE25" s="75">
        <v>125</v>
      </c>
      <c r="BF25" s="75">
        <v>150</v>
      </c>
      <c r="BG25" s="75">
        <v>250</v>
      </c>
      <c r="BI25" s="75">
        <v>25</v>
      </c>
      <c r="BJ25" s="75">
        <v>50</v>
      </c>
      <c r="BK25" s="75">
        <v>75</v>
      </c>
      <c r="BM25" s="75">
        <v>25</v>
      </c>
      <c r="BN25" s="75">
        <v>50</v>
      </c>
      <c r="BO25" s="75">
        <v>150</v>
      </c>
      <c r="BQ25" s="75">
        <v>25</v>
      </c>
      <c r="BR25" s="75">
        <v>75</v>
      </c>
      <c r="BS25" s="75">
        <v>150</v>
      </c>
      <c r="BU25" s="75">
        <v>25</v>
      </c>
      <c r="BV25" s="75">
        <v>75</v>
      </c>
      <c r="BW25" s="75">
        <v>150</v>
      </c>
      <c r="BY25" s="75">
        <v>75</v>
      </c>
      <c r="BZ25" s="75">
        <v>150</v>
      </c>
      <c r="CA25" s="75">
        <v>300</v>
      </c>
      <c r="CC25" s="107">
        <v>25</v>
      </c>
      <c r="CD25" s="107">
        <v>50</v>
      </c>
      <c r="CE25" s="107">
        <v>150</v>
      </c>
      <c r="CG25" s="75">
        <v>100</v>
      </c>
      <c r="CH25" s="75">
        <v>150</v>
      </c>
      <c r="CI25" s="75">
        <v>200</v>
      </c>
      <c r="CK25" s="75">
        <v>100</v>
      </c>
      <c r="CL25" s="75">
        <v>125</v>
      </c>
      <c r="CM25" s="75">
        <v>200</v>
      </c>
    </row>
    <row r="26" spans="1:91" x14ac:dyDescent="0.25">
      <c r="A26" s="75">
        <v>12288863463</v>
      </c>
      <c r="C26" s="75">
        <v>2</v>
      </c>
      <c r="J26" s="75">
        <v>2</v>
      </c>
      <c r="Q26" s="104">
        <v>50</v>
      </c>
      <c r="R26" s="75">
        <v>100</v>
      </c>
      <c r="S26" s="75">
        <v>100</v>
      </c>
      <c r="T26" s="78" t="s">
        <v>261</v>
      </c>
      <c r="U26" s="75">
        <v>100</v>
      </c>
      <c r="V26" s="75">
        <v>150</v>
      </c>
      <c r="W26" s="75">
        <v>200</v>
      </c>
      <c r="Y26" s="75">
        <v>250</v>
      </c>
      <c r="Z26" s="75">
        <v>500</v>
      </c>
      <c r="AA26" s="75">
        <v>500</v>
      </c>
      <c r="AC26" s="75">
        <v>100</v>
      </c>
      <c r="AD26" s="75">
        <v>150</v>
      </c>
      <c r="AE26" s="75">
        <v>300</v>
      </c>
      <c r="AG26" s="107">
        <v>500</v>
      </c>
      <c r="AH26" s="107">
        <v>500</v>
      </c>
      <c r="AI26" s="107">
        <v>750</v>
      </c>
      <c r="AK26" s="75">
        <v>100</v>
      </c>
      <c r="AL26" s="75">
        <v>200</v>
      </c>
      <c r="AM26" s="75">
        <v>300</v>
      </c>
      <c r="AO26" s="75">
        <v>50</v>
      </c>
      <c r="AP26" s="75">
        <v>100</v>
      </c>
      <c r="AQ26" s="75">
        <v>150</v>
      </c>
      <c r="AS26" s="75">
        <v>300</v>
      </c>
      <c r="AT26" s="75">
        <v>500</v>
      </c>
      <c r="AU26" s="75">
        <v>750</v>
      </c>
      <c r="AW26" s="75">
        <v>100</v>
      </c>
      <c r="AX26" s="75">
        <v>200</v>
      </c>
      <c r="AY26" s="75">
        <v>300</v>
      </c>
      <c r="BA26" s="75">
        <v>300</v>
      </c>
      <c r="BB26" s="75">
        <v>400</v>
      </c>
      <c r="BC26" s="75">
        <v>500</v>
      </c>
      <c r="BE26" s="75">
        <v>250</v>
      </c>
      <c r="BF26" s="75">
        <v>500</v>
      </c>
      <c r="BG26" s="75">
        <v>1000</v>
      </c>
      <c r="BI26" s="75">
        <v>500</v>
      </c>
      <c r="BJ26" s="75">
        <v>750</v>
      </c>
      <c r="BK26" s="75">
        <v>1000</v>
      </c>
      <c r="BM26" s="75">
        <v>150</v>
      </c>
      <c r="BN26" s="75">
        <v>300</v>
      </c>
      <c r="BO26" s="75">
        <v>500</v>
      </c>
      <c r="BQ26" s="75">
        <v>100</v>
      </c>
      <c r="BR26" s="75">
        <v>200</v>
      </c>
      <c r="BS26" s="75">
        <v>300</v>
      </c>
      <c r="BU26" s="75">
        <v>100</v>
      </c>
      <c r="BV26" s="75">
        <v>200</v>
      </c>
      <c r="BW26" s="75">
        <v>300</v>
      </c>
      <c r="BY26" s="75">
        <v>50</v>
      </c>
      <c r="BZ26" s="75">
        <v>100</v>
      </c>
      <c r="CA26" s="75">
        <v>150</v>
      </c>
      <c r="CC26" s="107">
        <v>100</v>
      </c>
      <c r="CD26" s="107">
        <v>150</v>
      </c>
      <c r="CE26" s="107">
        <v>200</v>
      </c>
      <c r="CG26" s="75">
        <v>300</v>
      </c>
      <c r="CH26" s="75">
        <v>600</v>
      </c>
      <c r="CI26" s="75">
        <v>900</v>
      </c>
      <c r="CK26" s="75">
        <v>250</v>
      </c>
      <c r="CL26" s="75">
        <v>500</v>
      </c>
      <c r="CM26" s="75">
        <v>750</v>
      </c>
    </row>
    <row r="27" spans="1:91" x14ac:dyDescent="0.25">
      <c r="A27" s="75">
        <v>12288826104</v>
      </c>
      <c r="D27" s="75">
        <v>3</v>
      </c>
      <c r="L27" s="75">
        <v>4</v>
      </c>
    </row>
    <row r="28" spans="1:91" x14ac:dyDescent="0.25">
      <c r="A28" s="75">
        <v>12288824750</v>
      </c>
      <c r="B28" s="75">
        <v>1</v>
      </c>
      <c r="D28" s="75">
        <v>3</v>
      </c>
      <c r="I28" s="75">
        <v>1</v>
      </c>
      <c r="L28" s="75">
        <v>4</v>
      </c>
    </row>
    <row r="29" spans="1:91" x14ac:dyDescent="0.25">
      <c r="A29" s="75">
        <v>12288824121</v>
      </c>
      <c r="B29" s="75">
        <v>1</v>
      </c>
      <c r="D29" s="75">
        <v>3</v>
      </c>
      <c r="E29" s="75">
        <v>4</v>
      </c>
      <c r="J29" s="75">
        <v>2</v>
      </c>
      <c r="Q29" s="104">
        <v>500</v>
      </c>
      <c r="R29" s="75">
        <v>1000</v>
      </c>
      <c r="S29" s="75">
        <v>3000</v>
      </c>
      <c r="U29" s="75">
        <v>500</v>
      </c>
      <c r="V29" s="75">
        <v>1000</v>
      </c>
      <c r="W29" s="75">
        <v>3000</v>
      </c>
      <c r="Y29" s="75">
        <v>500</v>
      </c>
      <c r="Z29" s="75">
        <v>1000</v>
      </c>
      <c r="AA29" s="75">
        <v>3000</v>
      </c>
      <c r="AC29" s="75">
        <v>1000</v>
      </c>
      <c r="AD29" s="75">
        <v>2000</v>
      </c>
      <c r="AE29" s="75">
        <v>3000</v>
      </c>
      <c r="AG29" s="107">
        <v>1000</v>
      </c>
      <c r="AH29" s="107">
        <v>3000</v>
      </c>
      <c r="AI29" s="107">
        <v>5000</v>
      </c>
      <c r="AK29" s="75">
        <v>2000</v>
      </c>
      <c r="AL29" s="75">
        <v>3000</v>
      </c>
      <c r="AM29" s="75">
        <v>5000</v>
      </c>
    </row>
    <row r="30" spans="1:91" x14ac:dyDescent="0.25">
      <c r="A30" s="75">
        <v>12288823432</v>
      </c>
      <c r="B30" s="75">
        <v>1</v>
      </c>
      <c r="J30" s="75">
        <v>2</v>
      </c>
    </row>
    <row r="31" spans="1:91" x14ac:dyDescent="0.25">
      <c r="A31" s="75">
        <v>12288767241</v>
      </c>
      <c r="D31" s="75">
        <v>3</v>
      </c>
      <c r="P31" s="75" t="s">
        <v>260</v>
      </c>
      <c r="Q31" s="104">
        <v>500</v>
      </c>
      <c r="R31" s="75">
        <v>1000</v>
      </c>
      <c r="S31" s="75">
        <v>2000</v>
      </c>
      <c r="T31" s="78" t="s">
        <v>259</v>
      </c>
      <c r="U31" s="75">
        <v>1000</v>
      </c>
      <c r="V31" s="75">
        <v>2000</v>
      </c>
      <c r="W31" s="75">
        <v>3000</v>
      </c>
      <c r="Y31" s="75">
        <v>1000</v>
      </c>
      <c r="Z31" s="75">
        <v>2000</v>
      </c>
      <c r="AA31" s="75">
        <v>3000</v>
      </c>
      <c r="AC31" s="75">
        <v>300</v>
      </c>
      <c r="AD31" s="75">
        <v>600</v>
      </c>
      <c r="AE31" s="75">
        <v>900</v>
      </c>
      <c r="AG31" s="107">
        <v>1000</v>
      </c>
      <c r="AH31" s="107">
        <v>2000</v>
      </c>
      <c r="AI31" s="107">
        <v>6000</v>
      </c>
      <c r="AK31" s="75">
        <v>100</v>
      </c>
      <c r="AL31" s="75">
        <v>200</v>
      </c>
      <c r="AM31" s="75">
        <v>300</v>
      </c>
      <c r="AO31" s="75">
        <v>100</v>
      </c>
      <c r="AP31" s="75">
        <v>200</v>
      </c>
      <c r="AQ31" s="75">
        <v>300</v>
      </c>
      <c r="AS31" s="75">
        <v>500</v>
      </c>
      <c r="AT31" s="75">
        <v>1000</v>
      </c>
      <c r="AU31" s="75">
        <v>2000</v>
      </c>
      <c r="AW31" s="75">
        <v>500</v>
      </c>
      <c r="AX31" s="75">
        <v>1000</v>
      </c>
      <c r="AY31" s="75">
        <v>2000</v>
      </c>
      <c r="BA31" s="75">
        <v>1000</v>
      </c>
      <c r="BB31" s="75">
        <v>2000</v>
      </c>
      <c r="BC31" s="75">
        <v>3000</v>
      </c>
      <c r="BD31" s="78" t="s">
        <v>258</v>
      </c>
      <c r="BE31" s="75">
        <v>100</v>
      </c>
      <c r="BF31" s="75">
        <v>200</v>
      </c>
      <c r="BG31" s="75">
        <v>400</v>
      </c>
      <c r="BH31" s="78" t="s">
        <v>257</v>
      </c>
      <c r="BI31" s="75">
        <v>200</v>
      </c>
      <c r="BJ31" s="75">
        <v>500</v>
      </c>
      <c r="BK31" s="75">
        <v>1000</v>
      </c>
      <c r="BL31" s="78" t="s">
        <v>256</v>
      </c>
      <c r="BM31" s="75">
        <v>100</v>
      </c>
      <c r="BN31" s="75">
        <v>500</v>
      </c>
      <c r="BO31" s="75">
        <v>1000</v>
      </c>
      <c r="BQ31" s="75">
        <v>500</v>
      </c>
      <c r="BR31" s="75">
        <v>1000</v>
      </c>
      <c r="BS31" s="75">
        <v>2000</v>
      </c>
      <c r="BU31" s="75">
        <v>100</v>
      </c>
      <c r="BV31" s="75">
        <v>200</v>
      </c>
      <c r="BW31" s="75">
        <v>300</v>
      </c>
      <c r="BY31" s="75">
        <v>100</v>
      </c>
      <c r="BZ31" s="75">
        <v>200</v>
      </c>
      <c r="CA31" s="75">
        <v>300</v>
      </c>
      <c r="CC31" s="107">
        <v>500</v>
      </c>
      <c r="CD31" s="107">
        <v>1000</v>
      </c>
      <c r="CE31" s="107">
        <v>1500</v>
      </c>
      <c r="CG31" s="75">
        <v>500</v>
      </c>
      <c r="CH31" s="75">
        <v>1000</v>
      </c>
      <c r="CI31" s="75">
        <v>2000</v>
      </c>
      <c r="CK31" s="75">
        <v>100</v>
      </c>
      <c r="CL31" s="75">
        <v>500</v>
      </c>
      <c r="CM31" s="75">
        <v>1000</v>
      </c>
    </row>
    <row r="32" spans="1:91" x14ac:dyDescent="0.25">
      <c r="A32" s="75">
        <v>12288762094</v>
      </c>
      <c r="D32" s="75">
        <v>3</v>
      </c>
      <c r="J32" s="75">
        <v>2</v>
      </c>
      <c r="Q32" s="104">
        <v>1000</v>
      </c>
      <c r="R32" s="75">
        <v>5000</v>
      </c>
      <c r="S32" s="75">
        <v>10000</v>
      </c>
      <c r="U32" s="75">
        <v>200</v>
      </c>
      <c r="V32" s="75">
        <v>500</v>
      </c>
      <c r="W32" s="75">
        <v>1000</v>
      </c>
      <c r="Y32" s="75">
        <v>200</v>
      </c>
      <c r="Z32" s="75">
        <v>500</v>
      </c>
      <c r="AA32" s="75">
        <v>1000</v>
      </c>
      <c r="AC32" s="75">
        <v>1000</v>
      </c>
      <c r="AD32" s="75">
        <v>5000</v>
      </c>
      <c r="AE32" s="75">
        <v>10000</v>
      </c>
      <c r="AG32" s="107">
        <v>1000</v>
      </c>
      <c r="AH32" s="107">
        <v>5000</v>
      </c>
      <c r="AI32" s="107">
        <v>10000</v>
      </c>
      <c r="AK32" s="75">
        <v>500</v>
      </c>
      <c r="AL32" s="75">
        <v>1000</v>
      </c>
      <c r="AM32" s="75">
        <v>5000</v>
      </c>
      <c r="AO32" s="75">
        <v>200</v>
      </c>
      <c r="AP32" s="75">
        <v>500</v>
      </c>
      <c r="AQ32" s="75">
        <v>1000</v>
      </c>
      <c r="AS32" s="75">
        <v>1000</v>
      </c>
      <c r="AT32" s="75">
        <v>5000</v>
      </c>
      <c r="AU32" s="75">
        <v>10000</v>
      </c>
      <c r="AW32" s="75">
        <v>200</v>
      </c>
      <c r="AX32" s="75">
        <v>500</v>
      </c>
      <c r="AY32" s="75">
        <v>1000</v>
      </c>
      <c r="BA32" s="75">
        <v>200</v>
      </c>
      <c r="BB32" s="75">
        <v>500</v>
      </c>
      <c r="BC32" s="75">
        <v>1000</v>
      </c>
      <c r="BE32" s="75">
        <v>200</v>
      </c>
      <c r="BF32" s="75">
        <v>500</v>
      </c>
      <c r="BG32" s="75">
        <v>1000</v>
      </c>
      <c r="BI32" s="75">
        <v>200</v>
      </c>
      <c r="BJ32" s="75">
        <v>500</v>
      </c>
      <c r="BK32" s="75">
        <v>1000</v>
      </c>
      <c r="BM32" s="75">
        <v>1000</v>
      </c>
      <c r="BN32" s="75">
        <v>5000</v>
      </c>
      <c r="BO32" s="75">
        <v>10000</v>
      </c>
      <c r="BQ32" s="75">
        <v>200</v>
      </c>
      <c r="BR32" s="75">
        <v>500</v>
      </c>
      <c r="BS32" s="75">
        <v>1000</v>
      </c>
      <c r="BU32" s="75">
        <v>200</v>
      </c>
      <c r="BV32" s="75">
        <v>500</v>
      </c>
      <c r="BW32" s="75">
        <v>1000</v>
      </c>
      <c r="BY32" s="75">
        <v>200</v>
      </c>
      <c r="BZ32" s="75">
        <v>500</v>
      </c>
      <c r="CA32" s="75">
        <v>1000</v>
      </c>
      <c r="CC32" s="107">
        <v>1000</v>
      </c>
      <c r="CD32" s="107">
        <v>5000</v>
      </c>
      <c r="CE32" s="107">
        <v>10000</v>
      </c>
      <c r="CG32" s="75">
        <v>1000</v>
      </c>
      <c r="CH32" s="75">
        <v>5000</v>
      </c>
      <c r="CI32" s="75">
        <v>10000</v>
      </c>
      <c r="CK32" s="75">
        <v>1000</v>
      </c>
      <c r="CL32" s="75">
        <v>2000</v>
      </c>
      <c r="CM32" s="75">
        <v>3000</v>
      </c>
    </row>
    <row r="33" spans="1:92" x14ac:dyDescent="0.25">
      <c r="A33" s="75">
        <v>12288756049</v>
      </c>
      <c r="B33" s="75">
        <v>1</v>
      </c>
      <c r="D33" s="75">
        <v>3</v>
      </c>
      <c r="I33" s="75">
        <v>1</v>
      </c>
      <c r="L33" s="75">
        <v>4</v>
      </c>
      <c r="Q33" s="104">
        <v>500</v>
      </c>
      <c r="R33" s="75">
        <v>1000</v>
      </c>
      <c r="S33" s="75">
        <v>2500</v>
      </c>
      <c r="T33" s="78" t="s">
        <v>255</v>
      </c>
      <c r="U33" s="75">
        <v>500</v>
      </c>
      <c r="V33" s="75">
        <v>1000</v>
      </c>
      <c r="W33" s="75">
        <v>2500</v>
      </c>
      <c r="X33" s="78" t="s">
        <v>254</v>
      </c>
      <c r="Y33" s="75">
        <v>500</v>
      </c>
      <c r="Z33" s="75">
        <v>1000</v>
      </c>
      <c r="AA33" s="75">
        <v>5000</v>
      </c>
      <c r="AB33" s="78" t="s">
        <v>253</v>
      </c>
    </row>
    <row r="34" spans="1:92" x14ac:dyDescent="0.25">
      <c r="A34" s="75">
        <v>12288719799</v>
      </c>
      <c r="B34" s="75">
        <v>1</v>
      </c>
      <c r="D34" s="75">
        <v>3</v>
      </c>
      <c r="N34" s="75">
        <v>6</v>
      </c>
    </row>
    <row r="35" spans="1:92" x14ac:dyDescent="0.25">
      <c r="A35" s="75">
        <v>12288703723</v>
      </c>
      <c r="D35" s="75">
        <v>3</v>
      </c>
      <c r="I35" s="75">
        <v>1</v>
      </c>
      <c r="Q35" s="104">
        <v>0</v>
      </c>
      <c r="R35" s="75">
        <v>50</v>
      </c>
      <c r="S35" s="75">
        <v>250</v>
      </c>
      <c r="T35" s="78" t="s">
        <v>252</v>
      </c>
      <c r="U35" s="75">
        <v>0</v>
      </c>
      <c r="V35" s="75">
        <v>0</v>
      </c>
      <c r="W35" s="75">
        <v>0</v>
      </c>
      <c r="Y35" s="75">
        <v>0</v>
      </c>
      <c r="Z35" s="75">
        <v>0</v>
      </c>
      <c r="AA35" s="75">
        <v>50</v>
      </c>
      <c r="AB35" s="78" t="s">
        <v>251</v>
      </c>
      <c r="AC35" s="75">
        <v>0</v>
      </c>
      <c r="AD35" s="75">
        <v>0</v>
      </c>
      <c r="AE35" s="75">
        <v>50</v>
      </c>
      <c r="AF35" s="78" t="s">
        <v>250</v>
      </c>
      <c r="AG35" s="107">
        <v>0</v>
      </c>
      <c r="AH35" s="107">
        <v>100</v>
      </c>
      <c r="AI35" s="107">
        <v>1000</v>
      </c>
      <c r="AJ35" s="78" t="s">
        <v>249</v>
      </c>
      <c r="AK35" s="75">
        <v>0</v>
      </c>
      <c r="AL35" s="75">
        <v>500</v>
      </c>
      <c r="AM35" s="75">
        <v>1000</v>
      </c>
      <c r="AN35" s="78" t="s">
        <v>248</v>
      </c>
      <c r="AO35" s="75">
        <v>50</v>
      </c>
      <c r="AP35" s="75">
        <v>250</v>
      </c>
      <c r="AQ35" s="75">
        <v>250</v>
      </c>
      <c r="AR35" s="78" t="s">
        <v>247</v>
      </c>
      <c r="AS35" s="75">
        <v>0</v>
      </c>
      <c r="AT35" s="75">
        <v>250</v>
      </c>
      <c r="AU35" s="75">
        <v>250</v>
      </c>
      <c r="AV35" s="78" t="s">
        <v>246</v>
      </c>
      <c r="AW35" s="75">
        <v>0</v>
      </c>
      <c r="AX35" s="75">
        <v>50</v>
      </c>
      <c r="AY35" s="75">
        <v>50</v>
      </c>
      <c r="AZ35" s="78" t="s">
        <v>245</v>
      </c>
      <c r="BA35" s="75">
        <v>0</v>
      </c>
      <c r="BB35" s="75">
        <v>50</v>
      </c>
      <c r="BC35" s="75">
        <v>50</v>
      </c>
      <c r="BD35" s="78" t="s">
        <v>244</v>
      </c>
      <c r="BE35" s="75">
        <v>0</v>
      </c>
      <c r="BF35" s="75">
        <v>50</v>
      </c>
      <c r="BG35" s="75">
        <v>50</v>
      </c>
      <c r="BH35" s="78" t="s">
        <v>243</v>
      </c>
      <c r="BI35" s="75">
        <v>0</v>
      </c>
      <c r="BJ35" s="75">
        <v>50</v>
      </c>
      <c r="BK35" s="75">
        <v>50</v>
      </c>
      <c r="BL35" s="78" t="s">
        <v>242</v>
      </c>
      <c r="BM35" s="75">
        <v>0</v>
      </c>
      <c r="BN35" s="75">
        <v>0</v>
      </c>
      <c r="BO35" s="75">
        <v>0</v>
      </c>
      <c r="BP35" s="78" t="s">
        <v>241</v>
      </c>
      <c r="BQ35" s="75">
        <v>0</v>
      </c>
      <c r="BR35" s="75">
        <v>50</v>
      </c>
      <c r="BS35" s="75">
        <v>500</v>
      </c>
      <c r="BU35" s="75">
        <v>0</v>
      </c>
      <c r="BV35" s="75">
        <v>0</v>
      </c>
      <c r="BW35" s="75">
        <v>50</v>
      </c>
      <c r="BX35" s="78" t="s">
        <v>240</v>
      </c>
      <c r="BY35" s="75">
        <v>50</v>
      </c>
      <c r="BZ35" s="75">
        <v>50</v>
      </c>
      <c r="CA35" s="75">
        <v>50</v>
      </c>
      <c r="CB35" s="78" t="s">
        <v>239</v>
      </c>
      <c r="CC35" s="107">
        <v>0</v>
      </c>
      <c r="CD35" s="107">
        <v>1000</v>
      </c>
      <c r="CE35" s="107">
        <v>1000</v>
      </c>
      <c r="CF35" s="78" t="s">
        <v>238</v>
      </c>
      <c r="CG35" s="75">
        <v>0</v>
      </c>
      <c r="CH35" s="75">
        <v>50</v>
      </c>
      <c r="CI35" s="75">
        <v>50</v>
      </c>
      <c r="CJ35" s="78" t="s">
        <v>237</v>
      </c>
      <c r="CK35" s="75">
        <v>0</v>
      </c>
      <c r="CL35" s="75">
        <v>1000</v>
      </c>
      <c r="CM35" s="75">
        <v>1000</v>
      </c>
      <c r="CN35" s="78" t="s">
        <v>236</v>
      </c>
    </row>
    <row r="36" spans="1:92" x14ac:dyDescent="0.25">
      <c r="A36" s="75">
        <v>12288701499</v>
      </c>
      <c r="C36" s="75">
        <v>2</v>
      </c>
      <c r="I36" s="75">
        <v>1</v>
      </c>
      <c r="Q36" s="104">
        <v>250</v>
      </c>
      <c r="R36" s="75">
        <v>1000</v>
      </c>
      <c r="S36" s="75">
        <v>5000</v>
      </c>
      <c r="T36" s="78" t="s">
        <v>235</v>
      </c>
      <c r="U36" s="75">
        <v>1000</v>
      </c>
      <c r="V36" s="75">
        <v>2500</v>
      </c>
      <c r="W36" s="75">
        <v>5000</v>
      </c>
      <c r="Y36" s="75">
        <v>1000</v>
      </c>
      <c r="Z36" s="75">
        <v>2500</v>
      </c>
      <c r="AA36" s="75">
        <v>5000</v>
      </c>
      <c r="AB36" s="78" t="s">
        <v>234</v>
      </c>
      <c r="AC36" s="75">
        <v>1000</v>
      </c>
      <c r="AD36" s="75">
        <v>2500</v>
      </c>
      <c r="AE36" s="75">
        <v>5000</v>
      </c>
      <c r="AG36" s="107">
        <v>10000</v>
      </c>
      <c r="AH36" s="107">
        <v>25000</v>
      </c>
      <c r="AI36" s="107">
        <v>50000</v>
      </c>
      <c r="AJ36" s="78" t="s">
        <v>233</v>
      </c>
      <c r="AK36" s="75">
        <v>500</v>
      </c>
      <c r="AL36" s="75">
        <v>2500</v>
      </c>
      <c r="AM36" s="75">
        <v>5000</v>
      </c>
      <c r="AO36" s="75">
        <v>250</v>
      </c>
      <c r="AP36" s="75">
        <v>500</v>
      </c>
      <c r="AQ36" s="75">
        <v>2500</v>
      </c>
      <c r="AS36" s="75">
        <v>500</v>
      </c>
      <c r="AT36" s="75">
        <v>2500</v>
      </c>
      <c r="AU36" s="75">
        <v>5000</v>
      </c>
      <c r="AW36" s="75">
        <v>1000</v>
      </c>
      <c r="AX36" s="75">
        <v>5000</v>
      </c>
      <c r="AY36" s="75">
        <v>10000</v>
      </c>
      <c r="BA36" s="75">
        <v>250</v>
      </c>
      <c r="BB36" s="75">
        <v>2500</v>
      </c>
      <c r="BC36" s="75">
        <v>5000</v>
      </c>
      <c r="BE36" s="75">
        <v>1000</v>
      </c>
      <c r="BF36" s="75">
        <v>2500</v>
      </c>
      <c r="BG36" s="75">
        <v>10000</v>
      </c>
      <c r="BI36" s="75">
        <v>2500</v>
      </c>
      <c r="BJ36" s="75">
        <v>5000</v>
      </c>
      <c r="BK36" s="75">
        <v>10000</v>
      </c>
      <c r="BM36" s="75">
        <v>1000</v>
      </c>
      <c r="BN36" s="75">
        <v>2500</v>
      </c>
      <c r="BO36" s="75">
        <v>5000</v>
      </c>
      <c r="BQ36" s="75">
        <v>5000</v>
      </c>
      <c r="BR36" s="75">
        <v>10000</v>
      </c>
      <c r="BS36" s="75">
        <v>25000</v>
      </c>
      <c r="BT36" s="78" t="s">
        <v>232</v>
      </c>
      <c r="BU36" s="75">
        <v>250</v>
      </c>
      <c r="BV36" s="75">
        <v>500</v>
      </c>
      <c r="BW36" s="75">
        <v>1000</v>
      </c>
      <c r="BY36" s="75">
        <v>500</v>
      </c>
      <c r="BZ36" s="75">
        <v>2500</v>
      </c>
      <c r="CA36" s="75">
        <v>5000</v>
      </c>
      <c r="CC36" s="107">
        <v>500</v>
      </c>
      <c r="CD36" s="107">
        <v>2500</v>
      </c>
      <c r="CE36" s="107">
        <v>10000</v>
      </c>
      <c r="CG36" s="75">
        <v>500</v>
      </c>
      <c r="CH36" s="75">
        <v>2500</v>
      </c>
      <c r="CI36" s="75">
        <v>5000</v>
      </c>
      <c r="CK36" s="75">
        <v>2500</v>
      </c>
      <c r="CL36" s="75">
        <v>10000</v>
      </c>
      <c r="CM36" s="75">
        <v>25000</v>
      </c>
    </row>
    <row r="37" spans="1:92" x14ac:dyDescent="0.25">
      <c r="A37" s="75">
        <v>12288694224</v>
      </c>
      <c r="B37" s="75">
        <v>1</v>
      </c>
      <c r="D37" s="75">
        <v>3</v>
      </c>
      <c r="L37" s="75">
        <v>4</v>
      </c>
    </row>
    <row r="38" spans="1:92" x14ac:dyDescent="0.25">
      <c r="A38" s="75">
        <v>12288676164</v>
      </c>
      <c r="C38" s="75">
        <v>2</v>
      </c>
      <c r="J38" s="75">
        <v>2</v>
      </c>
      <c r="Q38" s="104">
        <v>300</v>
      </c>
      <c r="R38" s="75">
        <v>700</v>
      </c>
      <c r="S38" s="75">
        <v>1000</v>
      </c>
      <c r="U38" s="75">
        <v>300</v>
      </c>
      <c r="V38" s="75">
        <v>700</v>
      </c>
      <c r="W38" s="75">
        <v>1000</v>
      </c>
      <c r="Y38" s="75">
        <v>300</v>
      </c>
      <c r="Z38" s="75">
        <v>700</v>
      </c>
      <c r="AA38" s="75">
        <v>1000</v>
      </c>
      <c r="AC38" s="75">
        <v>300</v>
      </c>
      <c r="AD38" s="75">
        <v>700</v>
      </c>
      <c r="AE38" s="75">
        <v>1000</v>
      </c>
      <c r="AG38" s="107">
        <v>1000</v>
      </c>
      <c r="AH38" s="107">
        <v>2000</v>
      </c>
      <c r="AI38" s="107">
        <v>3000</v>
      </c>
      <c r="AK38" s="75">
        <v>300</v>
      </c>
      <c r="AL38" s="75">
        <v>300</v>
      </c>
      <c r="AM38" s="75">
        <v>700</v>
      </c>
      <c r="AO38" s="75">
        <v>50</v>
      </c>
      <c r="AP38" s="75">
        <v>100</v>
      </c>
      <c r="AQ38" s="75">
        <v>300</v>
      </c>
      <c r="AS38" s="75">
        <v>100</v>
      </c>
      <c r="AT38" s="75">
        <v>300</v>
      </c>
      <c r="AU38" s="75">
        <v>700</v>
      </c>
      <c r="AW38" s="75">
        <v>100</v>
      </c>
      <c r="AX38" s="75">
        <v>300</v>
      </c>
      <c r="AY38" s="75">
        <v>700</v>
      </c>
      <c r="BA38" s="75">
        <v>100</v>
      </c>
      <c r="BB38" s="75">
        <v>100</v>
      </c>
      <c r="BC38" s="75">
        <v>300</v>
      </c>
      <c r="BE38" s="75">
        <v>100</v>
      </c>
      <c r="BF38" s="75">
        <v>100</v>
      </c>
      <c r="BG38" s="75">
        <v>700</v>
      </c>
      <c r="BI38" s="75">
        <v>100</v>
      </c>
      <c r="BJ38" s="75">
        <v>100</v>
      </c>
      <c r="BK38" s="75">
        <v>300</v>
      </c>
      <c r="BM38" s="75">
        <v>100</v>
      </c>
      <c r="BN38" s="75">
        <v>300</v>
      </c>
      <c r="BO38" s="75">
        <v>300</v>
      </c>
      <c r="BQ38" s="75">
        <v>300</v>
      </c>
      <c r="BR38" s="75">
        <v>500</v>
      </c>
      <c r="BS38" s="75">
        <v>1000</v>
      </c>
      <c r="BU38" s="75">
        <v>100</v>
      </c>
      <c r="BV38" s="75">
        <v>300</v>
      </c>
      <c r="BW38" s="75">
        <v>500</v>
      </c>
      <c r="BY38" s="75">
        <v>100</v>
      </c>
      <c r="BZ38" s="75">
        <v>100</v>
      </c>
      <c r="CA38" s="75">
        <v>300</v>
      </c>
      <c r="CC38" s="107">
        <v>300</v>
      </c>
      <c r="CD38" s="107">
        <v>300</v>
      </c>
      <c r="CE38" s="107">
        <v>500</v>
      </c>
      <c r="CG38" s="75">
        <v>100</v>
      </c>
      <c r="CH38" s="75">
        <v>100</v>
      </c>
      <c r="CI38" s="75">
        <v>300</v>
      </c>
      <c r="CK38" s="75">
        <v>100</v>
      </c>
      <c r="CL38" s="75">
        <v>200</v>
      </c>
      <c r="CM38" s="75">
        <v>300</v>
      </c>
    </row>
    <row r="39" spans="1:92" x14ac:dyDescent="0.25">
      <c r="A39" s="75">
        <v>12288591251</v>
      </c>
      <c r="B39" s="75">
        <v>1</v>
      </c>
      <c r="J39" s="75">
        <v>2</v>
      </c>
      <c r="Q39" s="104">
        <v>100</v>
      </c>
      <c r="R39" s="75">
        <v>500</v>
      </c>
      <c r="S39" s="75">
        <v>1000</v>
      </c>
      <c r="U39" s="75">
        <v>1500</v>
      </c>
      <c r="V39" s="75">
        <v>3000</v>
      </c>
      <c r="W39" s="75">
        <v>5000</v>
      </c>
      <c r="Y39" s="75">
        <v>3000</v>
      </c>
      <c r="Z39" s="75">
        <v>5000</v>
      </c>
      <c r="AA39" s="75">
        <v>7000</v>
      </c>
      <c r="AC39" s="75">
        <v>500</v>
      </c>
      <c r="AD39" s="75">
        <v>2000</v>
      </c>
      <c r="AE39" s="75">
        <v>5000</v>
      </c>
      <c r="AG39" s="107">
        <v>5000</v>
      </c>
      <c r="AH39" s="107">
        <v>10000</v>
      </c>
      <c r="AI39" s="107">
        <v>15000</v>
      </c>
      <c r="AJ39" s="78" t="s">
        <v>231</v>
      </c>
      <c r="AK39" s="75">
        <v>1000</v>
      </c>
      <c r="AL39" s="75">
        <v>3000</v>
      </c>
      <c r="AM39" s="75">
        <v>5000</v>
      </c>
      <c r="AO39" s="75">
        <v>500</v>
      </c>
      <c r="AP39" s="75">
        <v>1000</v>
      </c>
      <c r="AQ39" s="75">
        <v>1500</v>
      </c>
      <c r="AS39" s="75">
        <v>500</v>
      </c>
      <c r="AT39" s="75">
        <v>1000</v>
      </c>
      <c r="AU39" s="75">
        <v>2000</v>
      </c>
      <c r="AW39" s="75">
        <v>500</v>
      </c>
      <c r="AX39" s="75">
        <v>1000</v>
      </c>
      <c r="AY39" s="75">
        <v>2000</v>
      </c>
      <c r="BA39" s="75">
        <v>1000</v>
      </c>
      <c r="BB39" s="75">
        <v>2000</v>
      </c>
      <c r="BC39" s="75">
        <v>3000</v>
      </c>
      <c r="BE39" s="75">
        <v>500</v>
      </c>
      <c r="BF39" s="75">
        <v>1000</v>
      </c>
      <c r="BG39" s="75">
        <v>3000</v>
      </c>
      <c r="BI39" s="75">
        <v>1000</v>
      </c>
      <c r="BJ39" s="75">
        <v>3000</v>
      </c>
      <c r="BK39" s="75">
        <v>5000</v>
      </c>
      <c r="BM39" s="75">
        <v>1000</v>
      </c>
      <c r="BN39" s="75">
        <v>3000</v>
      </c>
      <c r="BO39" s="75">
        <v>5000</v>
      </c>
      <c r="BQ39" s="75">
        <v>2000</v>
      </c>
      <c r="BR39" s="75">
        <v>5000</v>
      </c>
      <c r="BS39" s="75">
        <v>7000</v>
      </c>
      <c r="BU39" s="75">
        <v>500</v>
      </c>
      <c r="BV39" s="75">
        <v>1000</v>
      </c>
      <c r="BW39" s="75">
        <v>3000</v>
      </c>
      <c r="BY39" s="75">
        <v>500</v>
      </c>
      <c r="BZ39" s="75">
        <v>1000</v>
      </c>
      <c r="CA39" s="75">
        <v>2000</v>
      </c>
      <c r="CC39" s="107">
        <v>1000</v>
      </c>
      <c r="CD39" s="107">
        <v>2000</v>
      </c>
      <c r="CE39" s="107">
        <v>3000</v>
      </c>
      <c r="CG39" s="75">
        <v>500</v>
      </c>
      <c r="CH39" s="75">
        <v>1000</v>
      </c>
      <c r="CI39" s="75">
        <v>2000</v>
      </c>
      <c r="CK39" s="75">
        <v>3000</v>
      </c>
      <c r="CL39" s="75">
        <v>5000</v>
      </c>
      <c r="CM39" s="75">
        <v>10000</v>
      </c>
    </row>
    <row r="40" spans="1:92" x14ac:dyDescent="0.25">
      <c r="A40" s="75">
        <v>12288589800</v>
      </c>
      <c r="B40" s="75">
        <v>1</v>
      </c>
      <c r="D40" s="75">
        <v>3</v>
      </c>
      <c r="I40" s="75">
        <v>1</v>
      </c>
      <c r="L40" s="75">
        <v>4</v>
      </c>
    </row>
    <row r="41" spans="1:92" x14ac:dyDescent="0.25">
      <c r="A41" s="75">
        <v>12288580681</v>
      </c>
      <c r="B41" s="75">
        <v>1</v>
      </c>
      <c r="M41" s="75">
        <v>5</v>
      </c>
    </row>
    <row r="42" spans="1:92" x14ac:dyDescent="0.25">
      <c r="A42" s="75">
        <v>12288575977</v>
      </c>
      <c r="B42" s="75">
        <v>1</v>
      </c>
      <c r="D42" s="75">
        <v>3</v>
      </c>
      <c r="E42" s="75">
        <v>4</v>
      </c>
      <c r="L42" s="75">
        <v>4</v>
      </c>
      <c r="Q42" s="104">
        <v>100</v>
      </c>
      <c r="R42" s="75">
        <v>250</v>
      </c>
      <c r="S42" s="75">
        <v>500</v>
      </c>
      <c r="T42" s="78" t="s">
        <v>230</v>
      </c>
      <c r="U42" s="75">
        <v>250</v>
      </c>
      <c r="V42" s="75">
        <v>500</v>
      </c>
      <c r="W42" s="75">
        <v>1000</v>
      </c>
      <c r="X42" s="78" t="s">
        <v>229</v>
      </c>
      <c r="Y42" s="75">
        <v>250</v>
      </c>
      <c r="Z42" s="75">
        <v>500</v>
      </c>
      <c r="AA42" s="75">
        <v>1000</v>
      </c>
      <c r="AB42" s="78" t="s">
        <v>228</v>
      </c>
      <c r="AC42" s="75">
        <v>250</v>
      </c>
      <c r="AD42" s="75">
        <v>750</v>
      </c>
      <c r="AE42" s="75">
        <v>1500</v>
      </c>
      <c r="AF42" s="78" t="s">
        <v>227</v>
      </c>
      <c r="AG42" s="107">
        <v>2500</v>
      </c>
      <c r="AH42" s="107">
        <v>5000</v>
      </c>
      <c r="AI42" s="107">
        <v>10000</v>
      </c>
      <c r="AJ42" s="78" t="s">
        <v>226</v>
      </c>
      <c r="AK42" s="75">
        <v>250</v>
      </c>
      <c r="AL42" s="75">
        <v>500</v>
      </c>
      <c r="AM42" s="75">
        <v>1000</v>
      </c>
      <c r="AN42" s="78" t="s">
        <v>225</v>
      </c>
      <c r="AO42" s="75">
        <v>200</v>
      </c>
      <c r="AP42" s="75">
        <v>400</v>
      </c>
      <c r="AQ42" s="75">
        <v>1000</v>
      </c>
      <c r="AS42" s="75">
        <v>250</v>
      </c>
      <c r="AT42" s="75">
        <v>500</v>
      </c>
      <c r="AU42" s="75">
        <v>1000</v>
      </c>
      <c r="AW42" s="75">
        <v>250</v>
      </c>
      <c r="AX42" s="75">
        <v>500</v>
      </c>
      <c r="AY42" s="75">
        <v>1000</v>
      </c>
      <c r="BA42" s="75">
        <v>200</v>
      </c>
      <c r="BB42" s="75">
        <v>600</v>
      </c>
      <c r="BC42" s="75">
        <v>1200</v>
      </c>
      <c r="BD42" s="78" t="s">
        <v>224</v>
      </c>
      <c r="BE42" s="75">
        <v>250</v>
      </c>
      <c r="BF42" s="75">
        <v>500</v>
      </c>
      <c r="BG42" s="75">
        <v>1000</v>
      </c>
      <c r="BI42" s="75">
        <v>250</v>
      </c>
      <c r="BJ42" s="75">
        <v>600</v>
      </c>
      <c r="BK42" s="75">
        <v>1500</v>
      </c>
      <c r="BM42" s="75">
        <v>250</v>
      </c>
      <c r="BN42" s="75">
        <v>500</v>
      </c>
      <c r="BO42" s="75">
        <v>1000</v>
      </c>
      <c r="BQ42" s="75">
        <v>150</v>
      </c>
      <c r="BR42" s="75">
        <v>300</v>
      </c>
      <c r="BS42" s="75">
        <v>800</v>
      </c>
      <c r="BU42" s="75">
        <v>200</v>
      </c>
      <c r="BV42" s="75">
        <v>400</v>
      </c>
      <c r="BW42" s="75">
        <v>1000</v>
      </c>
      <c r="BY42" s="75">
        <v>150</v>
      </c>
      <c r="BZ42" s="75">
        <v>500</v>
      </c>
      <c r="CA42" s="75">
        <v>1000</v>
      </c>
      <c r="CC42" s="107">
        <v>250</v>
      </c>
      <c r="CD42" s="107">
        <v>500</v>
      </c>
      <c r="CE42" s="107">
        <v>1000</v>
      </c>
      <c r="CG42" s="75">
        <v>500</v>
      </c>
      <c r="CH42" s="75">
        <v>1000</v>
      </c>
      <c r="CI42" s="75">
        <v>5000</v>
      </c>
      <c r="CK42" s="75">
        <v>250</v>
      </c>
      <c r="CL42" s="75">
        <v>500</v>
      </c>
      <c r="CM42" s="75">
        <v>1500</v>
      </c>
    </row>
    <row r="43" spans="1:92" x14ac:dyDescent="0.25">
      <c r="A43" s="75">
        <v>12288570647</v>
      </c>
      <c r="B43" s="75">
        <v>1</v>
      </c>
      <c r="M43" s="75">
        <v>5</v>
      </c>
    </row>
    <row r="44" spans="1:92" x14ac:dyDescent="0.25">
      <c r="A44" s="75">
        <v>12288564137</v>
      </c>
      <c r="D44" s="75">
        <v>3</v>
      </c>
      <c r="J44" s="75">
        <v>2</v>
      </c>
      <c r="Q44" s="104">
        <v>0</v>
      </c>
      <c r="R44" s="75">
        <v>150</v>
      </c>
      <c r="S44" s="75">
        <v>1000</v>
      </c>
      <c r="U44" s="75">
        <v>0</v>
      </c>
      <c r="V44" s="75">
        <v>150</v>
      </c>
      <c r="W44" s="75">
        <v>1000</v>
      </c>
      <c r="Y44" s="75">
        <v>1000</v>
      </c>
      <c r="Z44" s="75">
        <v>2500</v>
      </c>
      <c r="AA44" s="75">
        <v>0</v>
      </c>
      <c r="AB44" s="78" t="s">
        <v>223</v>
      </c>
      <c r="AC44" s="75">
        <v>0</v>
      </c>
      <c r="AD44" s="75">
        <v>150</v>
      </c>
      <c r="AE44" s="75">
        <v>0</v>
      </c>
      <c r="AF44" s="78" t="s">
        <v>222</v>
      </c>
      <c r="AG44" s="107">
        <v>5000</v>
      </c>
      <c r="AJ44" s="78" t="s">
        <v>220</v>
      </c>
      <c r="AK44" s="75">
        <v>0</v>
      </c>
      <c r="AL44" s="75">
        <v>500</v>
      </c>
      <c r="AM44" s="75">
        <v>5000</v>
      </c>
      <c r="AO44" s="75">
        <v>0</v>
      </c>
      <c r="AP44" s="75">
        <v>150</v>
      </c>
      <c r="AQ44" s="75">
        <v>500</v>
      </c>
      <c r="AS44" s="75">
        <v>1000</v>
      </c>
      <c r="AT44" s="75">
        <v>2500</v>
      </c>
      <c r="AU44" s="75">
        <v>0</v>
      </c>
      <c r="AV44" s="78" t="s">
        <v>220</v>
      </c>
      <c r="AW44" s="75">
        <v>500</v>
      </c>
      <c r="AX44" s="75">
        <v>1500</v>
      </c>
      <c r="AY44" s="75">
        <v>0</v>
      </c>
      <c r="AZ44" s="78" t="s">
        <v>220</v>
      </c>
      <c r="BA44" s="75">
        <v>500</v>
      </c>
      <c r="BB44" s="75">
        <v>1500</v>
      </c>
      <c r="BC44" s="75">
        <v>0</v>
      </c>
      <c r="BD44" s="78" t="s">
        <v>221</v>
      </c>
      <c r="BE44" s="75">
        <v>500</v>
      </c>
      <c r="BF44" s="75">
        <v>1500</v>
      </c>
      <c r="BG44" s="75">
        <v>0</v>
      </c>
      <c r="BH44" s="78" t="s">
        <v>220</v>
      </c>
      <c r="BI44" s="75">
        <v>1000</v>
      </c>
      <c r="BJ44" s="75">
        <v>2500</v>
      </c>
      <c r="BK44" s="75">
        <v>0</v>
      </c>
      <c r="BL44" s="78" t="s">
        <v>216</v>
      </c>
      <c r="BM44" s="75">
        <v>100</v>
      </c>
      <c r="BN44" s="75">
        <v>500</v>
      </c>
      <c r="BO44" s="75">
        <v>0</v>
      </c>
      <c r="BP44" s="78" t="s">
        <v>219</v>
      </c>
      <c r="BQ44" s="75">
        <v>1000</v>
      </c>
      <c r="BR44" s="75">
        <v>5000</v>
      </c>
      <c r="BS44" s="75">
        <v>0</v>
      </c>
      <c r="BT44" s="78" t="s">
        <v>217</v>
      </c>
      <c r="BU44" s="75">
        <v>500</v>
      </c>
      <c r="BV44" s="75">
        <v>1500</v>
      </c>
      <c r="BW44" s="75">
        <v>0</v>
      </c>
      <c r="BX44" s="78" t="s">
        <v>218</v>
      </c>
      <c r="BY44" s="75">
        <v>150</v>
      </c>
      <c r="BZ44" s="75">
        <v>500</v>
      </c>
      <c r="CA44" s="75">
        <v>0</v>
      </c>
      <c r="CB44" s="78" t="s">
        <v>217</v>
      </c>
      <c r="CC44" s="107">
        <v>1000</v>
      </c>
      <c r="CD44" s="107">
        <v>2500</v>
      </c>
      <c r="CF44" s="78" t="s">
        <v>216</v>
      </c>
      <c r="CG44" s="75">
        <v>500</v>
      </c>
      <c r="CH44" s="75">
        <v>1000</v>
      </c>
      <c r="CI44" s="75">
        <v>5000</v>
      </c>
      <c r="CK44" s="75">
        <v>1000</v>
      </c>
      <c r="CL44" s="75">
        <v>2500</v>
      </c>
      <c r="CM44" s="75">
        <v>0</v>
      </c>
      <c r="CN44" s="78" t="s">
        <v>216</v>
      </c>
    </row>
    <row r="45" spans="1:92" x14ac:dyDescent="0.25">
      <c r="A45" s="75">
        <v>12288563675</v>
      </c>
      <c r="B45" s="75">
        <v>1</v>
      </c>
      <c r="D45" s="75">
        <v>3</v>
      </c>
      <c r="J45" s="75">
        <v>2</v>
      </c>
      <c r="P45" s="75" t="s">
        <v>215</v>
      </c>
      <c r="Q45" s="104">
        <v>1000</v>
      </c>
      <c r="R45" s="75">
        <v>2500</v>
      </c>
      <c r="S45" s="75">
        <v>5000</v>
      </c>
      <c r="U45" s="75">
        <v>2500</v>
      </c>
      <c r="V45" s="75">
        <v>5000</v>
      </c>
      <c r="W45" s="75">
        <v>7500</v>
      </c>
      <c r="Y45" s="75">
        <v>2500</v>
      </c>
      <c r="Z45" s="75">
        <v>5000</v>
      </c>
      <c r="AA45" s="75">
        <v>7500</v>
      </c>
      <c r="AC45" s="75">
        <v>100</v>
      </c>
      <c r="AD45" s="75">
        <v>500</v>
      </c>
      <c r="AE45" s="75">
        <v>1500</v>
      </c>
      <c r="AG45" s="107">
        <v>5000</v>
      </c>
      <c r="AH45" s="107">
        <v>7500</v>
      </c>
      <c r="AI45" s="107">
        <v>10000</v>
      </c>
      <c r="AK45" s="75">
        <v>100</v>
      </c>
      <c r="AL45" s="75">
        <v>250</v>
      </c>
      <c r="AM45" s="75">
        <v>500</v>
      </c>
      <c r="AO45" s="75">
        <v>100</v>
      </c>
      <c r="AP45" s="75">
        <v>250</v>
      </c>
      <c r="AQ45" s="75">
        <v>500</v>
      </c>
      <c r="AS45" s="75">
        <v>1000</v>
      </c>
      <c r="AT45" s="75">
        <v>2500</v>
      </c>
      <c r="AU45" s="75">
        <v>5000</v>
      </c>
      <c r="AW45" s="75">
        <v>500</v>
      </c>
      <c r="AX45" s="75">
        <v>1500</v>
      </c>
      <c r="AY45" s="75">
        <v>2500</v>
      </c>
      <c r="BA45" s="75">
        <v>100</v>
      </c>
      <c r="BB45" s="75">
        <v>250</v>
      </c>
      <c r="BC45" s="75">
        <v>500</v>
      </c>
      <c r="BE45" s="75">
        <v>250</v>
      </c>
      <c r="BF45" s="75">
        <v>500</v>
      </c>
      <c r="BG45" s="75">
        <v>1000</v>
      </c>
      <c r="BI45" s="75">
        <v>250</v>
      </c>
      <c r="BJ45" s="75">
        <v>500</v>
      </c>
      <c r="BK45" s="75">
        <v>1000</v>
      </c>
      <c r="BM45" s="75">
        <v>100</v>
      </c>
      <c r="BN45" s="75">
        <v>250</v>
      </c>
      <c r="BO45" s="75">
        <v>500</v>
      </c>
      <c r="BQ45" s="75">
        <v>500</v>
      </c>
      <c r="BR45" s="75">
        <v>1000</v>
      </c>
      <c r="BS45" s="75">
        <v>1500</v>
      </c>
      <c r="BU45" s="75">
        <v>250</v>
      </c>
      <c r="BV45" s="75">
        <v>500</v>
      </c>
      <c r="BW45" s="75">
        <v>1000</v>
      </c>
      <c r="BY45" s="75">
        <v>250</v>
      </c>
      <c r="BZ45" s="75">
        <v>500</v>
      </c>
      <c r="CA45" s="75">
        <v>1000</v>
      </c>
      <c r="CC45" s="107">
        <v>500</v>
      </c>
      <c r="CD45" s="107">
        <v>1000</v>
      </c>
      <c r="CE45" s="107">
        <v>1500</v>
      </c>
      <c r="CG45" s="75">
        <v>250</v>
      </c>
      <c r="CH45" s="75">
        <v>500</v>
      </c>
      <c r="CI45" s="75">
        <v>1000</v>
      </c>
      <c r="CK45" s="75">
        <v>1000</v>
      </c>
      <c r="CL45" s="75">
        <v>2500</v>
      </c>
      <c r="CM45" s="75">
        <v>5000</v>
      </c>
    </row>
    <row r="46" spans="1:92" x14ac:dyDescent="0.25">
      <c r="A46" s="75">
        <v>12288560215</v>
      </c>
      <c r="B46" s="75">
        <v>1</v>
      </c>
      <c r="D46" s="75">
        <v>3</v>
      </c>
      <c r="M46" s="75">
        <v>5</v>
      </c>
      <c r="Q46" s="104">
        <v>500</v>
      </c>
      <c r="R46" s="75">
        <v>1000</v>
      </c>
      <c r="S46" s="75">
        <v>5000</v>
      </c>
    </row>
    <row r="47" spans="1:92" x14ac:dyDescent="0.25">
      <c r="A47" s="75">
        <v>12288559085</v>
      </c>
      <c r="E47" s="75">
        <v>4</v>
      </c>
      <c r="L47" s="75">
        <v>4</v>
      </c>
    </row>
    <row r="48" spans="1:92" x14ac:dyDescent="0.25">
      <c r="A48" s="75">
        <v>12288555745</v>
      </c>
      <c r="C48" s="75">
        <v>2</v>
      </c>
      <c r="J48" s="75">
        <v>2</v>
      </c>
    </row>
    <row r="49" spans="1:92" x14ac:dyDescent="0.25">
      <c r="A49" s="75">
        <v>12288546656</v>
      </c>
      <c r="E49" s="75">
        <v>4</v>
      </c>
      <c r="L49" s="75">
        <v>4</v>
      </c>
    </row>
    <row r="50" spans="1:92" x14ac:dyDescent="0.25">
      <c r="A50" s="75">
        <v>12288545648</v>
      </c>
      <c r="C50" s="75">
        <v>2</v>
      </c>
      <c r="N50" s="75">
        <v>6</v>
      </c>
      <c r="Q50" s="104">
        <v>200</v>
      </c>
      <c r="R50" s="75">
        <v>400</v>
      </c>
      <c r="S50" s="75">
        <v>1000</v>
      </c>
      <c r="U50" s="75">
        <v>400</v>
      </c>
      <c r="V50" s="75">
        <v>800</v>
      </c>
      <c r="W50" s="75">
        <v>1000</v>
      </c>
    </row>
    <row r="51" spans="1:92" x14ac:dyDescent="0.25">
      <c r="A51" s="75">
        <v>12288544764</v>
      </c>
      <c r="B51" s="75">
        <v>1</v>
      </c>
      <c r="D51" s="75">
        <v>3</v>
      </c>
      <c r="E51" s="75">
        <v>4</v>
      </c>
      <c r="F51" s="75">
        <v>5</v>
      </c>
      <c r="M51" s="75">
        <v>5</v>
      </c>
    </row>
    <row r="52" spans="1:92" x14ac:dyDescent="0.25">
      <c r="A52" s="75">
        <v>12288538519</v>
      </c>
      <c r="B52" s="75">
        <v>1</v>
      </c>
      <c r="D52" s="75">
        <v>3</v>
      </c>
      <c r="M52" s="75">
        <v>5</v>
      </c>
      <c r="Q52" s="104">
        <v>250</v>
      </c>
      <c r="R52" s="75">
        <v>500</v>
      </c>
      <c r="S52" s="75">
        <v>1000</v>
      </c>
      <c r="T52" s="78" t="s">
        <v>214</v>
      </c>
      <c r="U52" s="75">
        <v>250</v>
      </c>
      <c r="V52" s="75">
        <v>500</v>
      </c>
      <c r="W52" s="75">
        <v>1000</v>
      </c>
      <c r="Y52" s="75">
        <v>250</v>
      </c>
      <c r="Z52" s="75">
        <v>500</v>
      </c>
      <c r="AA52" s="75">
        <v>1000</v>
      </c>
      <c r="AC52" s="75">
        <v>100</v>
      </c>
      <c r="AD52" s="75">
        <v>250</v>
      </c>
      <c r="AE52" s="75">
        <v>500</v>
      </c>
      <c r="AG52" s="107">
        <v>500</v>
      </c>
      <c r="AH52" s="107">
        <v>1000</v>
      </c>
      <c r="AI52" s="107">
        <v>2500</v>
      </c>
      <c r="AK52" s="75">
        <v>100</v>
      </c>
      <c r="AL52" s="75">
        <v>250</v>
      </c>
      <c r="AM52" s="75">
        <v>500</v>
      </c>
      <c r="AN52" s="78" t="s">
        <v>213</v>
      </c>
      <c r="AO52" s="75">
        <v>100</v>
      </c>
      <c r="AP52" s="75">
        <v>250</v>
      </c>
      <c r="AQ52" s="75">
        <v>500</v>
      </c>
      <c r="AR52" s="78" t="s">
        <v>212</v>
      </c>
      <c r="AS52" s="75">
        <v>250</v>
      </c>
      <c r="AT52" s="75">
        <v>500</v>
      </c>
      <c r="AU52" s="75">
        <v>1000</v>
      </c>
      <c r="AV52" s="78" t="s">
        <v>211</v>
      </c>
      <c r="AW52" s="75">
        <v>250</v>
      </c>
      <c r="AX52" s="75">
        <v>500</v>
      </c>
      <c r="AY52" s="75">
        <v>1000</v>
      </c>
      <c r="BA52" s="75">
        <v>250</v>
      </c>
      <c r="BB52" s="75">
        <v>500</v>
      </c>
      <c r="BC52" s="75">
        <v>1000</v>
      </c>
      <c r="BE52" s="75">
        <v>250</v>
      </c>
      <c r="BF52" s="75">
        <v>500</v>
      </c>
      <c r="BG52" s="75">
        <v>1000</v>
      </c>
      <c r="BI52" s="75">
        <v>250</v>
      </c>
      <c r="BJ52" s="75">
        <v>500</v>
      </c>
      <c r="BK52" s="75">
        <v>1000</v>
      </c>
      <c r="BM52" s="75">
        <v>100</v>
      </c>
      <c r="BN52" s="75">
        <v>250</v>
      </c>
      <c r="BO52" s="75">
        <v>500</v>
      </c>
      <c r="BQ52" s="75">
        <v>250</v>
      </c>
      <c r="BR52" s="75">
        <v>500</v>
      </c>
      <c r="BS52" s="75">
        <v>1000</v>
      </c>
      <c r="BU52" s="75">
        <v>100</v>
      </c>
      <c r="BV52" s="75">
        <v>250</v>
      </c>
      <c r="BW52" s="75">
        <v>500</v>
      </c>
      <c r="BX52" s="78" t="s">
        <v>210</v>
      </c>
      <c r="BY52" s="75">
        <v>100</v>
      </c>
      <c r="BZ52" s="75">
        <v>250</v>
      </c>
      <c r="CA52" s="75">
        <v>500</v>
      </c>
      <c r="CB52" s="78" t="s">
        <v>209</v>
      </c>
      <c r="CC52" s="107">
        <v>100</v>
      </c>
      <c r="CD52" s="107">
        <v>250</v>
      </c>
      <c r="CE52" s="107">
        <v>500</v>
      </c>
      <c r="CF52" s="78" t="s">
        <v>208</v>
      </c>
      <c r="CG52" s="75">
        <v>100</v>
      </c>
      <c r="CH52" s="75">
        <v>250</v>
      </c>
      <c r="CI52" s="75">
        <v>500</v>
      </c>
      <c r="CJ52" s="78" t="s">
        <v>207</v>
      </c>
      <c r="CK52" s="75">
        <v>100</v>
      </c>
      <c r="CL52" s="75">
        <v>250</v>
      </c>
      <c r="CM52" s="75">
        <v>500</v>
      </c>
      <c r="CN52" s="78" t="s">
        <v>206</v>
      </c>
    </row>
    <row r="53" spans="1:92" x14ac:dyDescent="0.25">
      <c r="A53" s="75">
        <v>12288536361</v>
      </c>
      <c r="B53" s="75">
        <v>1</v>
      </c>
      <c r="L53" s="75">
        <v>4</v>
      </c>
      <c r="M53" s="75">
        <v>5</v>
      </c>
      <c r="Q53" s="104">
        <v>250</v>
      </c>
      <c r="R53" s="75">
        <v>500</v>
      </c>
      <c r="S53" s="75">
        <v>1000</v>
      </c>
      <c r="U53" s="75">
        <v>250</v>
      </c>
      <c r="V53" s="75">
        <v>500</v>
      </c>
      <c r="W53" s="75">
        <v>1000</v>
      </c>
      <c r="Y53" s="75">
        <v>500</v>
      </c>
      <c r="Z53" s="75">
        <v>1000</v>
      </c>
      <c r="AA53" s="75">
        <v>2500</v>
      </c>
      <c r="AC53" s="75">
        <v>250</v>
      </c>
      <c r="AD53" s="75">
        <v>500</v>
      </c>
      <c r="AE53" s="75">
        <v>1000</v>
      </c>
      <c r="AG53" s="107">
        <v>1000</v>
      </c>
      <c r="AH53" s="107">
        <v>2500</v>
      </c>
      <c r="AI53" s="107">
        <v>5000</v>
      </c>
      <c r="AK53" s="75">
        <v>100</v>
      </c>
      <c r="AL53" s="75">
        <v>250</v>
      </c>
      <c r="AM53" s="75">
        <v>500</v>
      </c>
      <c r="AO53" s="75">
        <v>100</v>
      </c>
      <c r="AP53" s="75">
        <v>250</v>
      </c>
      <c r="AQ53" s="75">
        <v>500</v>
      </c>
      <c r="AS53" s="75">
        <v>550</v>
      </c>
      <c r="AT53" s="75">
        <v>500</v>
      </c>
      <c r="AU53" s="75">
        <v>1000</v>
      </c>
      <c r="AW53" s="75">
        <v>250</v>
      </c>
      <c r="AX53" s="75">
        <v>500</v>
      </c>
      <c r="AY53" s="75">
        <v>1000</v>
      </c>
      <c r="BA53" s="75">
        <v>100</v>
      </c>
      <c r="BB53" s="75">
        <v>220</v>
      </c>
      <c r="BC53" s="75">
        <v>500</v>
      </c>
      <c r="BE53" s="75">
        <v>100</v>
      </c>
      <c r="BF53" s="75">
        <v>250</v>
      </c>
      <c r="BG53" s="75">
        <v>500</v>
      </c>
      <c r="BI53" s="75">
        <v>100</v>
      </c>
      <c r="BJ53" s="75">
        <v>250</v>
      </c>
      <c r="BK53" s="75">
        <v>500</v>
      </c>
      <c r="BM53" s="75">
        <v>100</v>
      </c>
      <c r="BN53" s="75">
        <v>250</v>
      </c>
      <c r="BO53" s="75">
        <v>500</v>
      </c>
      <c r="BQ53" s="75">
        <v>25</v>
      </c>
      <c r="BR53" s="75">
        <v>50</v>
      </c>
      <c r="BS53" s="75">
        <v>100</v>
      </c>
      <c r="BU53" s="75">
        <v>100</v>
      </c>
      <c r="BV53" s="75">
        <v>250</v>
      </c>
      <c r="BW53" s="75">
        <v>500</v>
      </c>
      <c r="BY53" s="75">
        <v>100</v>
      </c>
      <c r="BZ53" s="75">
        <v>250</v>
      </c>
      <c r="CA53" s="75">
        <v>500</v>
      </c>
      <c r="CC53" s="107">
        <v>100</v>
      </c>
      <c r="CD53" s="107">
        <v>250</v>
      </c>
      <c r="CE53" s="107">
        <v>500</v>
      </c>
      <c r="CG53" s="75">
        <v>100</v>
      </c>
      <c r="CH53" s="75">
        <v>250</v>
      </c>
      <c r="CI53" s="75">
        <v>500</v>
      </c>
      <c r="CK53" s="75">
        <v>100</v>
      </c>
      <c r="CL53" s="75">
        <v>250</v>
      </c>
      <c r="CM53" s="75">
        <v>500</v>
      </c>
    </row>
    <row r="54" spans="1:92" x14ac:dyDescent="0.25">
      <c r="A54" s="75">
        <v>12288526884</v>
      </c>
      <c r="B54" s="75">
        <v>1</v>
      </c>
      <c r="M54" s="75">
        <v>5</v>
      </c>
      <c r="Q54" s="104">
        <v>50</v>
      </c>
      <c r="R54" s="75">
        <v>100</v>
      </c>
      <c r="S54" s="75">
        <v>500</v>
      </c>
      <c r="U54" s="75">
        <v>50</v>
      </c>
      <c r="V54" s="75">
        <v>100</v>
      </c>
      <c r="W54" s="75">
        <v>500</v>
      </c>
      <c r="Y54" s="75">
        <v>50</v>
      </c>
      <c r="Z54" s="75">
        <v>100</v>
      </c>
      <c r="AA54" s="75">
        <v>500</v>
      </c>
      <c r="AC54" s="75">
        <v>50</v>
      </c>
      <c r="AD54" s="75">
        <v>100</v>
      </c>
      <c r="AE54" s="75">
        <v>500</v>
      </c>
      <c r="AG54" s="107">
        <v>100</v>
      </c>
      <c r="AH54" s="107">
        <v>500</v>
      </c>
      <c r="AI54" s="107">
        <v>1000</v>
      </c>
      <c r="AK54" s="75">
        <v>100</v>
      </c>
      <c r="AL54" s="75">
        <v>500</v>
      </c>
      <c r="AM54" s="75">
        <v>1000</v>
      </c>
      <c r="AO54" s="75">
        <v>50</v>
      </c>
      <c r="AP54" s="75">
        <v>100</v>
      </c>
      <c r="AQ54" s="75">
        <v>500</v>
      </c>
      <c r="AS54" s="75">
        <v>100</v>
      </c>
      <c r="AT54" s="75">
        <v>500</v>
      </c>
      <c r="AU54" s="75">
        <v>1000</v>
      </c>
    </row>
    <row r="55" spans="1:92" x14ac:dyDescent="0.25">
      <c r="A55" s="75">
        <v>12288526745</v>
      </c>
      <c r="B55" s="75">
        <v>1</v>
      </c>
      <c r="C55" s="75">
        <v>2</v>
      </c>
      <c r="I55" s="75">
        <v>1</v>
      </c>
      <c r="Q55" s="104">
        <v>300</v>
      </c>
      <c r="R55" s="75">
        <v>600</v>
      </c>
      <c r="S55" s="75">
        <v>1000</v>
      </c>
      <c r="U55" s="75">
        <v>300</v>
      </c>
      <c r="V55" s="75">
        <v>600</v>
      </c>
      <c r="W55" s="75">
        <v>1000</v>
      </c>
      <c r="Y55" s="75">
        <v>300</v>
      </c>
      <c r="Z55" s="75">
        <v>600</v>
      </c>
      <c r="AA55" s="75">
        <v>1000</v>
      </c>
      <c r="AC55" s="75">
        <v>50</v>
      </c>
      <c r="AD55" s="75">
        <v>100</v>
      </c>
      <c r="AE55" s="75">
        <v>200</v>
      </c>
      <c r="AG55" s="107">
        <v>500</v>
      </c>
      <c r="AH55" s="107">
        <v>1000</v>
      </c>
      <c r="AI55" s="107">
        <v>1500</v>
      </c>
      <c r="AJ55" s="78" t="s">
        <v>205</v>
      </c>
      <c r="AK55" s="75">
        <v>300</v>
      </c>
      <c r="AL55" s="75">
        <v>600</v>
      </c>
      <c r="AM55" s="75">
        <v>1000</v>
      </c>
      <c r="AO55" s="75">
        <v>100</v>
      </c>
      <c r="AP55" s="75">
        <v>200</v>
      </c>
      <c r="AQ55" s="75">
        <v>500</v>
      </c>
      <c r="AS55" s="75">
        <v>300</v>
      </c>
      <c r="AT55" s="75">
        <v>600</v>
      </c>
      <c r="AU55" s="75">
        <v>1000</v>
      </c>
      <c r="AW55" s="75">
        <v>300</v>
      </c>
      <c r="AX55" s="75">
        <v>600</v>
      </c>
      <c r="AY55" s="75">
        <v>1000</v>
      </c>
      <c r="BA55" s="75">
        <v>300</v>
      </c>
      <c r="BB55" s="75">
        <v>600</v>
      </c>
      <c r="BC55" s="75">
        <v>1000</v>
      </c>
      <c r="BE55" s="75">
        <v>300</v>
      </c>
      <c r="BF55" s="75">
        <v>600</v>
      </c>
      <c r="BG55" s="75">
        <v>1000</v>
      </c>
      <c r="BI55" s="75">
        <v>300</v>
      </c>
      <c r="BJ55" s="75">
        <v>600</v>
      </c>
      <c r="BK55" s="75">
        <v>1000</v>
      </c>
      <c r="BM55" s="75">
        <v>300</v>
      </c>
      <c r="BN55" s="75">
        <v>600</v>
      </c>
      <c r="BO55" s="75">
        <v>1000</v>
      </c>
      <c r="BQ55" s="75">
        <v>100</v>
      </c>
      <c r="BR55" s="75">
        <v>200</v>
      </c>
      <c r="BS55" s="75">
        <v>500</v>
      </c>
      <c r="BU55" s="75">
        <v>300</v>
      </c>
      <c r="BV55" s="75">
        <v>600</v>
      </c>
      <c r="BW55" s="75">
        <v>1000</v>
      </c>
      <c r="BY55" s="75">
        <v>100</v>
      </c>
      <c r="BZ55" s="75">
        <v>200</v>
      </c>
      <c r="CA55" s="75">
        <v>500</v>
      </c>
      <c r="CC55" s="107">
        <v>100</v>
      </c>
      <c r="CD55" s="107">
        <v>200</v>
      </c>
      <c r="CE55" s="107">
        <v>500</v>
      </c>
      <c r="CG55" s="75">
        <v>300</v>
      </c>
      <c r="CH55" s="75">
        <v>600</v>
      </c>
      <c r="CI55" s="75">
        <v>1000</v>
      </c>
      <c r="CK55" s="75">
        <v>100</v>
      </c>
      <c r="CL55" s="75">
        <v>200</v>
      </c>
      <c r="CM55" s="75">
        <v>500</v>
      </c>
    </row>
    <row r="56" spans="1:92" x14ac:dyDescent="0.25">
      <c r="A56" s="75">
        <v>12288526635</v>
      </c>
      <c r="D56" s="75">
        <v>3</v>
      </c>
      <c r="I56" s="75">
        <v>1</v>
      </c>
      <c r="Q56" s="104">
        <v>50</v>
      </c>
      <c r="R56" s="75">
        <v>100</v>
      </c>
      <c r="S56" s="75">
        <v>300</v>
      </c>
      <c r="T56" s="78" t="s">
        <v>204</v>
      </c>
      <c r="U56" s="75">
        <v>100</v>
      </c>
      <c r="V56" s="75">
        <v>250</v>
      </c>
      <c r="W56" s="75">
        <v>500</v>
      </c>
      <c r="X56" s="78" t="s">
        <v>203</v>
      </c>
      <c r="Y56" s="75">
        <v>100</v>
      </c>
      <c r="Z56" s="75">
        <v>250</v>
      </c>
      <c r="AA56" s="75">
        <v>500</v>
      </c>
      <c r="AB56" s="78" t="s">
        <v>202</v>
      </c>
      <c r="AC56" s="75">
        <v>100</v>
      </c>
      <c r="AD56" s="75">
        <v>250</v>
      </c>
      <c r="AE56" s="75">
        <v>500</v>
      </c>
      <c r="AF56" s="78" t="s">
        <v>201</v>
      </c>
      <c r="AG56" s="107">
        <v>500</v>
      </c>
      <c r="AH56" s="107">
        <v>1500</v>
      </c>
      <c r="AI56" s="107">
        <v>2500</v>
      </c>
      <c r="AJ56" s="78" t="s">
        <v>200</v>
      </c>
      <c r="AK56" s="75">
        <v>100</v>
      </c>
      <c r="AL56" s="75">
        <v>200</v>
      </c>
      <c r="AM56" s="75">
        <v>400</v>
      </c>
      <c r="AN56" s="78" t="s">
        <v>199</v>
      </c>
      <c r="AO56" s="75">
        <v>100</v>
      </c>
      <c r="AP56" s="75">
        <v>150</v>
      </c>
      <c r="AQ56" s="75">
        <v>300</v>
      </c>
      <c r="AR56" s="78" t="s">
        <v>198</v>
      </c>
      <c r="AS56" s="75">
        <v>500</v>
      </c>
      <c r="AT56" s="75">
        <v>750</v>
      </c>
      <c r="AU56" s="75">
        <v>1000</v>
      </c>
      <c r="AV56" s="78" t="s">
        <v>197</v>
      </c>
      <c r="AW56" s="75">
        <v>100</v>
      </c>
      <c r="AX56" s="75">
        <v>200</v>
      </c>
      <c r="AY56" s="75">
        <v>300</v>
      </c>
      <c r="AZ56" s="78" t="s">
        <v>196</v>
      </c>
      <c r="BA56" s="75">
        <v>100</v>
      </c>
      <c r="BB56" s="75">
        <v>250</v>
      </c>
      <c r="BC56" s="75">
        <v>500</v>
      </c>
      <c r="BD56" s="78" t="s">
        <v>195</v>
      </c>
      <c r="BE56" s="75">
        <v>200</v>
      </c>
      <c r="BF56" s="75">
        <v>500</v>
      </c>
      <c r="BG56" s="75">
        <v>1000</v>
      </c>
      <c r="BI56" s="75">
        <v>250</v>
      </c>
      <c r="BJ56" s="75">
        <v>500</v>
      </c>
      <c r="BK56" s="75">
        <v>1000</v>
      </c>
      <c r="BM56" s="75">
        <v>100</v>
      </c>
      <c r="BN56" s="75">
        <v>200</v>
      </c>
      <c r="BO56" s="75">
        <v>300</v>
      </c>
      <c r="BP56" s="78" t="s">
        <v>194</v>
      </c>
      <c r="BQ56" s="75">
        <v>50</v>
      </c>
      <c r="BR56" s="75">
        <v>100</v>
      </c>
      <c r="BS56" s="75">
        <v>150</v>
      </c>
      <c r="BT56" s="78" t="s">
        <v>193</v>
      </c>
      <c r="BU56" s="75">
        <v>250</v>
      </c>
      <c r="BV56" s="75">
        <v>500</v>
      </c>
      <c r="BW56" s="75">
        <v>1000</v>
      </c>
      <c r="BX56" s="78" t="s">
        <v>192</v>
      </c>
      <c r="BY56" s="75">
        <v>100</v>
      </c>
      <c r="BZ56" s="75">
        <v>250</v>
      </c>
      <c r="CA56" s="75">
        <v>500</v>
      </c>
      <c r="CB56" s="78" t="s">
        <v>191</v>
      </c>
      <c r="CC56" s="107">
        <v>500</v>
      </c>
      <c r="CD56" s="107">
        <v>1250</v>
      </c>
      <c r="CE56" s="107">
        <v>2500</v>
      </c>
      <c r="CF56" s="78" t="s">
        <v>190</v>
      </c>
      <c r="CG56" s="75">
        <v>500</v>
      </c>
      <c r="CH56" s="75">
        <v>1250</v>
      </c>
      <c r="CI56" s="75">
        <v>2500</v>
      </c>
      <c r="CJ56" s="78" t="s">
        <v>189</v>
      </c>
      <c r="CK56" s="75">
        <v>250</v>
      </c>
      <c r="CL56" s="75">
        <v>500</v>
      </c>
      <c r="CM56" s="75">
        <v>1000</v>
      </c>
      <c r="CN56" s="78" t="s">
        <v>188</v>
      </c>
    </row>
    <row r="57" spans="1:92" x14ac:dyDescent="0.25">
      <c r="A57" s="75">
        <v>12288526506</v>
      </c>
      <c r="C57" s="75">
        <v>2</v>
      </c>
      <c r="J57" s="75">
        <v>2</v>
      </c>
      <c r="Q57" s="104">
        <v>100</v>
      </c>
      <c r="R57" s="75">
        <v>250</v>
      </c>
      <c r="S57" s="75">
        <v>500</v>
      </c>
      <c r="U57" s="75">
        <v>50</v>
      </c>
      <c r="V57" s="75">
        <v>250</v>
      </c>
      <c r="W57" s="75">
        <v>250</v>
      </c>
      <c r="Y57" s="75">
        <v>500</v>
      </c>
      <c r="Z57" s="75">
        <v>500</v>
      </c>
      <c r="AA57" s="75">
        <v>500</v>
      </c>
      <c r="AC57" s="75">
        <v>50</v>
      </c>
      <c r="AD57" s="75">
        <v>100</v>
      </c>
      <c r="AE57" s="75">
        <v>250</v>
      </c>
      <c r="AG57" s="107">
        <v>1000</v>
      </c>
      <c r="AH57" s="107">
        <v>5000</v>
      </c>
      <c r="AI57" s="107">
        <v>5000</v>
      </c>
      <c r="AK57" s="75">
        <v>100</v>
      </c>
      <c r="AL57" s="75">
        <v>250</v>
      </c>
      <c r="AM57" s="75">
        <v>500</v>
      </c>
      <c r="AO57" s="75">
        <v>100</v>
      </c>
      <c r="AP57" s="75">
        <v>100</v>
      </c>
      <c r="AQ57" s="75">
        <v>100</v>
      </c>
      <c r="AS57" s="75">
        <v>100</v>
      </c>
      <c r="AT57" s="75">
        <v>250</v>
      </c>
      <c r="AU57" s="75">
        <v>500</v>
      </c>
      <c r="AW57" s="75">
        <v>100</v>
      </c>
      <c r="AX57" s="75">
        <v>250</v>
      </c>
      <c r="AY57" s="75">
        <v>250</v>
      </c>
      <c r="BA57" s="75">
        <v>100</v>
      </c>
      <c r="BB57" s="75">
        <v>100</v>
      </c>
      <c r="BC57" s="75">
        <v>250</v>
      </c>
      <c r="BE57" s="75">
        <v>50</v>
      </c>
      <c r="BF57" s="75">
        <v>100</v>
      </c>
      <c r="BG57" s="75">
        <v>150</v>
      </c>
      <c r="BI57" s="75">
        <v>50</v>
      </c>
      <c r="BJ57" s="75">
        <v>100</v>
      </c>
      <c r="BK57" s="75">
        <v>200</v>
      </c>
      <c r="BM57" s="75">
        <v>100</v>
      </c>
      <c r="BN57" s="75">
        <v>250</v>
      </c>
      <c r="BO57" s="75">
        <v>500</v>
      </c>
      <c r="BQ57" s="75">
        <v>500</v>
      </c>
      <c r="BR57" s="75">
        <v>1000</v>
      </c>
      <c r="BS57" s="75">
        <v>1000</v>
      </c>
      <c r="BU57" s="75">
        <v>100</v>
      </c>
      <c r="BV57" s="75">
        <v>250</v>
      </c>
      <c r="BW57" s="75">
        <v>500</v>
      </c>
      <c r="BY57" s="75">
        <v>100</v>
      </c>
      <c r="BZ57" s="75">
        <v>100</v>
      </c>
      <c r="CA57" s="75">
        <v>250</v>
      </c>
      <c r="CC57" s="107">
        <v>100</v>
      </c>
      <c r="CD57" s="107">
        <v>250</v>
      </c>
      <c r="CE57" s="107">
        <v>500</v>
      </c>
      <c r="CG57" s="75">
        <v>150</v>
      </c>
      <c r="CH57" s="75">
        <v>150</v>
      </c>
      <c r="CI57" s="75">
        <v>150</v>
      </c>
      <c r="CK57" s="75">
        <v>100</v>
      </c>
      <c r="CL57" s="75">
        <v>250</v>
      </c>
      <c r="CM57" s="75">
        <v>250</v>
      </c>
    </row>
    <row r="58" spans="1:92" x14ac:dyDescent="0.25">
      <c r="A58" s="75">
        <v>12283543915</v>
      </c>
      <c r="D58" s="75">
        <v>3</v>
      </c>
      <c r="E58" s="75">
        <v>4</v>
      </c>
      <c r="I58" s="75">
        <v>1</v>
      </c>
      <c r="P58" s="75" t="s">
        <v>187</v>
      </c>
    </row>
    <row r="59" spans="1:92" x14ac:dyDescent="0.25">
      <c r="A59" s="75">
        <v>12280261104</v>
      </c>
      <c r="B59" s="75">
        <v>1</v>
      </c>
      <c r="D59" s="75">
        <v>3</v>
      </c>
      <c r="N59" s="75">
        <v>6</v>
      </c>
      <c r="Q59" s="104">
        <v>250</v>
      </c>
      <c r="R59" s="75">
        <v>500</v>
      </c>
      <c r="S59" s="75">
        <v>1000</v>
      </c>
      <c r="U59" s="75">
        <v>250</v>
      </c>
      <c r="V59" s="75">
        <v>500</v>
      </c>
      <c r="W59" s="75">
        <v>1000</v>
      </c>
      <c r="Y59" s="75">
        <v>250</v>
      </c>
      <c r="Z59" s="75">
        <v>500</v>
      </c>
      <c r="AA59" s="75">
        <v>1000</v>
      </c>
      <c r="AC59" s="75">
        <v>250</v>
      </c>
      <c r="AD59" s="75">
        <v>500</v>
      </c>
      <c r="AE59" s="75">
        <v>1000</v>
      </c>
      <c r="AG59" s="107">
        <v>2500</v>
      </c>
      <c r="AH59" s="107">
        <v>5000</v>
      </c>
      <c r="AI59" s="107">
        <v>10000</v>
      </c>
      <c r="AK59" s="75">
        <v>250</v>
      </c>
      <c r="AL59" s="75">
        <v>500</v>
      </c>
      <c r="AM59" s="75">
        <v>1000</v>
      </c>
      <c r="AO59" s="75">
        <v>250</v>
      </c>
      <c r="AP59" s="75">
        <v>500</v>
      </c>
      <c r="AQ59" s="75">
        <v>1000</v>
      </c>
      <c r="AS59" s="75">
        <v>250</v>
      </c>
      <c r="AT59" s="75">
        <v>500</v>
      </c>
      <c r="AU59" s="75">
        <v>1000</v>
      </c>
      <c r="AW59" s="75">
        <v>250</v>
      </c>
      <c r="AX59" s="75">
        <v>500</v>
      </c>
      <c r="AY59" s="75">
        <v>1000</v>
      </c>
      <c r="BA59" s="75">
        <v>250</v>
      </c>
      <c r="BB59" s="75">
        <v>500</v>
      </c>
      <c r="BC59" s="75">
        <v>1000</v>
      </c>
      <c r="BE59" s="75">
        <v>250</v>
      </c>
      <c r="BF59" s="75">
        <v>500</v>
      </c>
      <c r="BG59" s="75">
        <v>1000</v>
      </c>
      <c r="BI59" s="75">
        <v>250</v>
      </c>
      <c r="BJ59" s="75">
        <v>500</v>
      </c>
      <c r="BK59" s="75">
        <v>1000</v>
      </c>
      <c r="BM59" s="75">
        <v>250</v>
      </c>
      <c r="BN59" s="75">
        <v>500</v>
      </c>
      <c r="BO59" s="75">
        <v>1000</v>
      </c>
      <c r="BQ59" s="75">
        <v>250</v>
      </c>
      <c r="BR59" s="75">
        <v>500</v>
      </c>
      <c r="BS59" s="75">
        <v>1000</v>
      </c>
      <c r="BU59" s="75">
        <v>250</v>
      </c>
      <c r="BV59" s="75">
        <v>500</v>
      </c>
      <c r="BW59" s="75">
        <v>1000</v>
      </c>
      <c r="BY59" s="75">
        <v>250</v>
      </c>
      <c r="BZ59" s="75">
        <v>500</v>
      </c>
      <c r="CA59" s="75">
        <v>1000</v>
      </c>
      <c r="CC59" s="107">
        <v>250</v>
      </c>
      <c r="CD59" s="107">
        <v>500</v>
      </c>
      <c r="CE59" s="107">
        <v>1000</v>
      </c>
      <c r="CG59" s="75">
        <v>250</v>
      </c>
      <c r="CH59" s="75">
        <v>500</v>
      </c>
      <c r="CI59" s="75">
        <v>1000</v>
      </c>
      <c r="CK59" s="75">
        <v>250</v>
      </c>
      <c r="CL59" s="75">
        <v>500</v>
      </c>
      <c r="CM59" s="75">
        <v>1000</v>
      </c>
    </row>
    <row r="60" spans="1:92" x14ac:dyDescent="0.25">
      <c r="A60" s="75">
        <v>12278895347</v>
      </c>
      <c r="F60" s="75">
        <v>5</v>
      </c>
      <c r="I60" s="75">
        <v>1</v>
      </c>
      <c r="J60" s="75">
        <v>2</v>
      </c>
      <c r="L60" s="75">
        <v>4</v>
      </c>
      <c r="M60" s="75">
        <v>5</v>
      </c>
    </row>
    <row r="61" spans="1:92" x14ac:dyDescent="0.25">
      <c r="A61" s="75">
        <v>12278519120</v>
      </c>
      <c r="C61" s="75">
        <v>2</v>
      </c>
      <c r="L61" s="75">
        <v>4</v>
      </c>
      <c r="Q61" s="104">
        <v>200</v>
      </c>
      <c r="R61" s="75">
        <v>400</v>
      </c>
      <c r="S61" s="75">
        <v>600</v>
      </c>
      <c r="T61" s="78" t="s">
        <v>186</v>
      </c>
      <c r="U61" s="75">
        <v>300</v>
      </c>
      <c r="V61" s="75">
        <v>400</v>
      </c>
      <c r="W61" s="75">
        <v>600</v>
      </c>
      <c r="Y61" s="75">
        <v>400</v>
      </c>
      <c r="Z61" s="75">
        <v>500</v>
      </c>
      <c r="AA61" s="75">
        <v>700</v>
      </c>
      <c r="AC61" s="75">
        <v>100</v>
      </c>
      <c r="AD61" s="75">
        <v>200</v>
      </c>
      <c r="AE61" s="75">
        <v>400</v>
      </c>
      <c r="AG61" s="107">
        <v>1000</v>
      </c>
      <c r="AH61" s="107">
        <v>2000</v>
      </c>
      <c r="AI61" s="107">
        <v>3000</v>
      </c>
      <c r="AK61" s="75">
        <v>50</v>
      </c>
      <c r="AL61" s="75">
        <v>100</v>
      </c>
      <c r="AM61" s="75">
        <v>200</v>
      </c>
      <c r="AO61" s="75">
        <v>50</v>
      </c>
      <c r="AP61" s="75">
        <v>100</v>
      </c>
      <c r="AQ61" s="75">
        <v>300</v>
      </c>
      <c r="AS61" s="75">
        <v>100</v>
      </c>
      <c r="AT61" s="75">
        <v>250</v>
      </c>
      <c r="AU61" s="75">
        <v>500</v>
      </c>
      <c r="AW61" s="75">
        <v>50</v>
      </c>
      <c r="AX61" s="75">
        <v>200</v>
      </c>
      <c r="AY61" s="75">
        <v>350</v>
      </c>
      <c r="BA61" s="75">
        <v>50</v>
      </c>
      <c r="BB61" s="75">
        <v>300</v>
      </c>
      <c r="BC61" s="75">
        <v>500</v>
      </c>
      <c r="BE61" s="75">
        <v>200</v>
      </c>
      <c r="BF61" s="75">
        <v>300</v>
      </c>
      <c r="BG61" s="75">
        <v>600</v>
      </c>
      <c r="BI61" s="75">
        <v>100</v>
      </c>
      <c r="BJ61" s="75">
        <v>300</v>
      </c>
      <c r="BK61" s="75">
        <v>800</v>
      </c>
      <c r="BM61" s="75">
        <v>100</v>
      </c>
      <c r="BN61" s="75">
        <v>300</v>
      </c>
      <c r="BO61" s="75">
        <v>500</v>
      </c>
      <c r="BQ61" s="75">
        <v>50</v>
      </c>
      <c r="BR61" s="75">
        <v>200</v>
      </c>
      <c r="BS61" s="75">
        <v>500</v>
      </c>
      <c r="BU61" s="75">
        <v>50</v>
      </c>
      <c r="BV61" s="75">
        <v>100</v>
      </c>
      <c r="BW61" s="75">
        <v>150</v>
      </c>
      <c r="BY61" s="75">
        <v>50</v>
      </c>
      <c r="BZ61" s="75">
        <v>75</v>
      </c>
      <c r="CA61" s="75">
        <v>100</v>
      </c>
      <c r="CC61" s="107">
        <v>100</v>
      </c>
      <c r="CD61" s="107">
        <v>250</v>
      </c>
      <c r="CE61" s="107">
        <v>400</v>
      </c>
      <c r="CG61" s="75">
        <v>100</v>
      </c>
      <c r="CH61" s="75">
        <v>300</v>
      </c>
      <c r="CI61" s="75">
        <v>500</v>
      </c>
      <c r="CK61" s="75">
        <v>200</v>
      </c>
      <c r="CL61" s="75">
        <v>400</v>
      </c>
      <c r="CM61" s="75">
        <v>600</v>
      </c>
    </row>
    <row r="62" spans="1:92" x14ac:dyDescent="0.25">
      <c r="A62" s="75">
        <v>12278459099</v>
      </c>
      <c r="D62" s="75">
        <v>3</v>
      </c>
      <c r="M62" s="75">
        <v>5</v>
      </c>
    </row>
    <row r="63" spans="1:92" x14ac:dyDescent="0.25">
      <c r="A63" s="75">
        <v>12277939477</v>
      </c>
      <c r="D63" s="75">
        <v>3</v>
      </c>
      <c r="E63" s="75">
        <v>4</v>
      </c>
      <c r="J63" s="75">
        <v>2</v>
      </c>
    </row>
    <row r="64" spans="1:92" x14ac:dyDescent="0.25">
      <c r="A64" s="75">
        <v>12276316329</v>
      </c>
      <c r="B64" s="75">
        <v>1</v>
      </c>
      <c r="D64" s="75">
        <v>3</v>
      </c>
      <c r="E64" s="75">
        <v>4</v>
      </c>
      <c r="L64" s="75">
        <v>4</v>
      </c>
      <c r="Q64" s="104">
        <v>100</v>
      </c>
      <c r="R64" s="75">
        <v>500</v>
      </c>
      <c r="S64" s="75">
        <v>1000</v>
      </c>
      <c r="T64" s="78" t="s">
        <v>185</v>
      </c>
      <c r="U64" s="75">
        <v>250</v>
      </c>
      <c r="V64" s="75">
        <v>1000</v>
      </c>
      <c r="W64" s="75">
        <v>2000</v>
      </c>
      <c r="X64" s="78" t="s">
        <v>184</v>
      </c>
      <c r="Y64" s="75">
        <v>250</v>
      </c>
      <c r="Z64" s="75">
        <v>1000</v>
      </c>
      <c r="AA64" s="75">
        <v>5000</v>
      </c>
      <c r="AB64" s="78" t="s">
        <v>183</v>
      </c>
      <c r="AC64" s="75">
        <v>100</v>
      </c>
      <c r="AD64" s="75">
        <v>200</v>
      </c>
      <c r="AE64" s="75">
        <v>400</v>
      </c>
      <c r="AG64" s="107">
        <v>2</v>
      </c>
      <c r="AH64" s="107">
        <v>4</v>
      </c>
      <c r="AI64" s="107">
        <v>6</v>
      </c>
      <c r="AJ64" s="78" t="s">
        <v>182</v>
      </c>
      <c r="AK64" s="75">
        <v>250</v>
      </c>
      <c r="AL64" s="75">
        <v>500</v>
      </c>
      <c r="AM64" s="75">
        <v>1000</v>
      </c>
      <c r="AO64" s="75">
        <v>100</v>
      </c>
      <c r="AP64" s="75">
        <v>250</v>
      </c>
      <c r="AQ64" s="75">
        <v>500</v>
      </c>
      <c r="AS64" s="75">
        <v>250</v>
      </c>
      <c r="AT64" s="75">
        <v>500</v>
      </c>
      <c r="AU64" s="75">
        <v>1000</v>
      </c>
      <c r="AW64" s="75">
        <v>250</v>
      </c>
      <c r="AX64" s="75">
        <v>500</v>
      </c>
      <c r="AY64" s="75">
        <v>1000</v>
      </c>
      <c r="BA64" s="75">
        <v>250</v>
      </c>
      <c r="BB64" s="75">
        <v>500</v>
      </c>
      <c r="BC64" s="75">
        <v>750</v>
      </c>
      <c r="BE64" s="75">
        <v>250</v>
      </c>
      <c r="BF64" s="75">
        <v>500</v>
      </c>
      <c r="BG64" s="75">
        <v>1000</v>
      </c>
      <c r="BI64" s="75">
        <v>250</v>
      </c>
      <c r="BJ64" s="75">
        <v>500</v>
      </c>
      <c r="BK64" s="75">
        <v>1000</v>
      </c>
      <c r="BM64" s="75">
        <v>250</v>
      </c>
      <c r="BN64" s="75">
        <v>500</v>
      </c>
      <c r="BO64" s="75">
        <v>1000</v>
      </c>
      <c r="BQ64" s="75">
        <v>250</v>
      </c>
      <c r="BR64" s="75">
        <v>500</v>
      </c>
      <c r="BS64" s="75">
        <v>1000</v>
      </c>
      <c r="BT64" s="78" t="s">
        <v>181</v>
      </c>
      <c r="BU64" s="75">
        <v>250</v>
      </c>
      <c r="BV64" s="75">
        <v>500</v>
      </c>
      <c r="BW64" s="75">
        <v>1000</v>
      </c>
      <c r="BY64" s="75">
        <v>250</v>
      </c>
      <c r="BZ64" s="75">
        <v>500</v>
      </c>
      <c r="CA64" s="75">
        <v>1000</v>
      </c>
      <c r="CC64" s="107">
        <v>250</v>
      </c>
      <c r="CD64" s="107">
        <v>500</v>
      </c>
      <c r="CE64" s="107">
        <v>1000</v>
      </c>
      <c r="CG64" s="75">
        <v>250</v>
      </c>
      <c r="CH64" s="75">
        <v>500</v>
      </c>
      <c r="CI64" s="75">
        <v>1000</v>
      </c>
      <c r="CK64" s="75">
        <v>250</v>
      </c>
      <c r="CL64" s="75">
        <v>500</v>
      </c>
      <c r="CM64" s="75">
        <v>1000</v>
      </c>
    </row>
    <row r="65" spans="1:92" x14ac:dyDescent="0.25">
      <c r="A65" s="75">
        <v>12275563134</v>
      </c>
      <c r="B65" s="75">
        <v>1</v>
      </c>
      <c r="D65" s="75">
        <v>3</v>
      </c>
      <c r="E65" s="75">
        <v>4</v>
      </c>
      <c r="M65" s="75">
        <v>5</v>
      </c>
    </row>
    <row r="66" spans="1:92" x14ac:dyDescent="0.25">
      <c r="A66" s="75">
        <v>12271539185</v>
      </c>
      <c r="C66" s="75">
        <v>2</v>
      </c>
      <c r="I66" s="75">
        <v>1</v>
      </c>
    </row>
    <row r="67" spans="1:92" x14ac:dyDescent="0.25">
      <c r="A67" s="75">
        <v>12271297773</v>
      </c>
      <c r="B67" s="75">
        <v>1</v>
      </c>
      <c r="D67" s="75">
        <v>3</v>
      </c>
      <c r="M67" s="75">
        <v>5</v>
      </c>
      <c r="Q67" s="104">
        <v>250</v>
      </c>
      <c r="R67" s="75">
        <v>500</v>
      </c>
      <c r="S67" s="75">
        <v>1000</v>
      </c>
      <c r="U67" s="75">
        <v>100</v>
      </c>
      <c r="V67" s="75">
        <v>250</v>
      </c>
      <c r="W67" s="75">
        <v>500</v>
      </c>
      <c r="Y67" s="75">
        <v>100</v>
      </c>
      <c r="Z67" s="75">
        <v>250</v>
      </c>
      <c r="AA67" s="75">
        <v>500</v>
      </c>
      <c r="AC67" s="75">
        <v>50</v>
      </c>
      <c r="AD67" s="75">
        <v>100</v>
      </c>
      <c r="AE67" s="75">
        <v>250</v>
      </c>
      <c r="AG67" s="107">
        <v>100</v>
      </c>
      <c r="AH67" s="107">
        <v>250</v>
      </c>
      <c r="AI67" s="107">
        <v>500</v>
      </c>
      <c r="AK67" s="75">
        <v>50</v>
      </c>
      <c r="AL67" s="75">
        <v>100</v>
      </c>
      <c r="AM67" s="75">
        <v>250</v>
      </c>
      <c r="AO67" s="75">
        <v>50</v>
      </c>
      <c r="AP67" s="75">
        <v>100</v>
      </c>
      <c r="AQ67" s="75">
        <v>250</v>
      </c>
      <c r="AS67" s="75">
        <v>50</v>
      </c>
      <c r="AT67" s="75">
        <v>100</v>
      </c>
      <c r="AU67" s="75">
        <v>250</v>
      </c>
      <c r="AW67" s="75">
        <v>50</v>
      </c>
      <c r="AX67" s="75">
        <v>100</v>
      </c>
      <c r="AY67" s="75">
        <v>250</v>
      </c>
      <c r="BA67" s="75">
        <v>50</v>
      </c>
      <c r="BB67" s="75">
        <v>100</v>
      </c>
      <c r="BC67" s="75">
        <v>250</v>
      </c>
      <c r="BE67" s="75">
        <v>25</v>
      </c>
      <c r="BF67" s="75">
        <v>50</v>
      </c>
      <c r="BG67" s="75">
        <v>100</v>
      </c>
      <c r="BI67" s="75">
        <v>50</v>
      </c>
      <c r="BJ67" s="75">
        <v>100</v>
      </c>
      <c r="BK67" s="75">
        <v>250</v>
      </c>
      <c r="BM67" s="75">
        <v>25</v>
      </c>
      <c r="BN67" s="75">
        <v>50</v>
      </c>
      <c r="BO67" s="75">
        <v>100</v>
      </c>
      <c r="BQ67" s="75">
        <v>25</v>
      </c>
      <c r="BR67" s="75">
        <v>50</v>
      </c>
      <c r="BS67" s="75">
        <v>100</v>
      </c>
      <c r="BU67" s="75">
        <v>50</v>
      </c>
      <c r="BV67" s="75">
        <v>100</v>
      </c>
      <c r="BW67" s="75">
        <v>250</v>
      </c>
      <c r="BY67" s="75">
        <v>50</v>
      </c>
      <c r="BZ67" s="75">
        <v>100</v>
      </c>
      <c r="CA67" s="75">
        <v>250</v>
      </c>
      <c r="CC67" s="107">
        <v>50</v>
      </c>
      <c r="CD67" s="107">
        <v>100</v>
      </c>
      <c r="CE67" s="107">
        <v>250</v>
      </c>
      <c r="CG67" s="75">
        <v>50</v>
      </c>
      <c r="CH67" s="75">
        <v>100</v>
      </c>
      <c r="CI67" s="75">
        <v>250</v>
      </c>
      <c r="CK67" s="75">
        <v>50</v>
      </c>
      <c r="CL67" s="75">
        <v>100</v>
      </c>
      <c r="CM67" s="75">
        <v>250</v>
      </c>
    </row>
    <row r="68" spans="1:92" x14ac:dyDescent="0.25">
      <c r="A68" s="75">
        <v>12267121596</v>
      </c>
      <c r="Q68" s="104">
        <v>0</v>
      </c>
      <c r="R68" s="75">
        <v>100</v>
      </c>
      <c r="S68" s="75">
        <v>500</v>
      </c>
      <c r="T68" s="78" t="s">
        <v>180</v>
      </c>
      <c r="U68" s="75">
        <v>500</v>
      </c>
      <c r="V68" s="75">
        <v>500</v>
      </c>
      <c r="W68" s="75">
        <v>500</v>
      </c>
      <c r="Y68" s="75">
        <v>1000</v>
      </c>
      <c r="Z68" s="75">
        <v>2000</v>
      </c>
      <c r="AA68" s="75">
        <v>5000</v>
      </c>
      <c r="AC68" s="75">
        <v>500</v>
      </c>
      <c r="AD68" s="75">
        <v>750</v>
      </c>
      <c r="AE68" s="75">
        <v>750</v>
      </c>
      <c r="AG68" s="107">
        <v>1000</v>
      </c>
      <c r="AH68" s="107">
        <v>5000</v>
      </c>
      <c r="AI68" s="107">
        <v>5000</v>
      </c>
      <c r="AK68" s="75">
        <v>100</v>
      </c>
      <c r="AL68" s="75">
        <v>100</v>
      </c>
      <c r="AM68" s="75">
        <v>100</v>
      </c>
      <c r="AO68" s="75">
        <v>50</v>
      </c>
      <c r="AP68" s="75">
        <v>100</v>
      </c>
      <c r="AQ68" s="75">
        <v>500</v>
      </c>
      <c r="AS68" s="75">
        <v>100</v>
      </c>
      <c r="AT68" s="75">
        <v>100</v>
      </c>
      <c r="AU68" s="75">
        <v>500</v>
      </c>
      <c r="AW68" s="75">
        <v>100</v>
      </c>
      <c r="AX68" s="75">
        <v>100</v>
      </c>
      <c r="AY68" s="75">
        <v>100</v>
      </c>
      <c r="BA68" s="75">
        <v>50</v>
      </c>
      <c r="BB68" s="75">
        <v>100</v>
      </c>
      <c r="BC68" s="75">
        <v>100</v>
      </c>
      <c r="BE68" s="75">
        <v>100</v>
      </c>
      <c r="BF68" s="75">
        <v>200</v>
      </c>
      <c r="BG68" s="75">
        <v>500</v>
      </c>
    </row>
    <row r="69" spans="1:92" x14ac:dyDescent="0.25">
      <c r="A69" s="75">
        <v>12264714903</v>
      </c>
      <c r="Q69" s="104">
        <v>100</v>
      </c>
      <c r="R69" s="75">
        <v>200</v>
      </c>
      <c r="S69" s="75">
        <v>500</v>
      </c>
      <c r="U69" s="75">
        <v>100</v>
      </c>
      <c r="V69" s="75">
        <v>200</v>
      </c>
      <c r="W69" s="75">
        <v>500</v>
      </c>
      <c r="Y69" s="75">
        <v>100</v>
      </c>
      <c r="Z69" s="75">
        <v>200</v>
      </c>
      <c r="AA69" s="75">
        <v>500</v>
      </c>
      <c r="AC69" s="75">
        <v>100</v>
      </c>
      <c r="AD69" s="75">
        <v>200</v>
      </c>
      <c r="AE69" s="75">
        <v>500</v>
      </c>
      <c r="AG69" s="107">
        <v>200</v>
      </c>
      <c r="AH69" s="107">
        <v>400</v>
      </c>
      <c r="AI69" s="107">
        <v>800</v>
      </c>
      <c r="AK69" s="75">
        <v>250</v>
      </c>
      <c r="AL69" s="75">
        <v>500</v>
      </c>
      <c r="AM69" s="75">
        <v>1000</v>
      </c>
      <c r="AO69" s="75">
        <v>10</v>
      </c>
      <c r="AP69" s="75">
        <v>20</v>
      </c>
      <c r="AQ69" s="75">
        <v>50</v>
      </c>
      <c r="AS69" s="75">
        <v>25</v>
      </c>
      <c r="AT69" s="75">
        <v>50</v>
      </c>
      <c r="AU69" s="75">
        <v>100</v>
      </c>
      <c r="AW69" s="75">
        <v>100</v>
      </c>
      <c r="AX69" s="75">
        <v>200</v>
      </c>
      <c r="AY69" s="75">
        <v>500</v>
      </c>
      <c r="BA69" s="75">
        <v>25</v>
      </c>
      <c r="BB69" s="75">
        <v>50</v>
      </c>
      <c r="BC69" s="75">
        <v>100</v>
      </c>
      <c r="BE69" s="75">
        <v>25</v>
      </c>
      <c r="BF69" s="75">
        <v>50</v>
      </c>
      <c r="BG69" s="75">
        <v>100</v>
      </c>
      <c r="BI69" s="75">
        <v>100</v>
      </c>
      <c r="BJ69" s="75">
        <v>200</v>
      </c>
      <c r="BK69" s="75">
        <v>300</v>
      </c>
      <c r="BM69" s="75">
        <v>100</v>
      </c>
      <c r="BN69" s="75">
        <v>200</v>
      </c>
      <c r="BO69" s="75">
        <v>500</v>
      </c>
      <c r="BQ69" s="75">
        <v>100</v>
      </c>
      <c r="BR69" s="75">
        <v>200</v>
      </c>
      <c r="BS69" s="75">
        <v>500</v>
      </c>
      <c r="BU69" s="75">
        <v>25</v>
      </c>
      <c r="BV69" s="75">
        <v>50</v>
      </c>
      <c r="BW69" s="75">
        <v>200</v>
      </c>
      <c r="BY69" s="75">
        <v>100</v>
      </c>
      <c r="BZ69" s="75">
        <v>200</v>
      </c>
      <c r="CA69" s="75">
        <v>300</v>
      </c>
      <c r="CC69" s="107">
        <v>100</v>
      </c>
      <c r="CD69" s="107">
        <v>200</v>
      </c>
      <c r="CE69" s="107">
        <v>300</v>
      </c>
      <c r="CG69" s="75">
        <v>250</v>
      </c>
      <c r="CH69" s="75">
        <v>500</v>
      </c>
      <c r="CI69" s="75">
        <v>1000</v>
      </c>
      <c r="CK69" s="75">
        <v>100</v>
      </c>
      <c r="CL69" s="75">
        <v>200</v>
      </c>
      <c r="CM69" s="75">
        <v>300</v>
      </c>
    </row>
    <row r="70" spans="1:92" x14ac:dyDescent="0.25">
      <c r="A70" s="75">
        <v>12264332488</v>
      </c>
      <c r="Q70" s="104">
        <v>0</v>
      </c>
      <c r="R70" s="75">
        <v>25</v>
      </c>
      <c r="S70" s="75">
        <v>50</v>
      </c>
      <c r="U70" s="75">
        <v>0</v>
      </c>
      <c r="V70" s="75">
        <v>25</v>
      </c>
      <c r="W70" s="75">
        <v>50</v>
      </c>
      <c r="X70" s="78" t="s">
        <v>179</v>
      </c>
      <c r="Y70" s="75">
        <v>0</v>
      </c>
      <c r="Z70" s="75">
        <v>25</v>
      </c>
      <c r="AA70" s="75">
        <v>50</v>
      </c>
      <c r="AB70" s="78" t="s">
        <v>178</v>
      </c>
      <c r="AC70" s="75">
        <v>50</v>
      </c>
      <c r="AD70" s="75">
        <v>100</v>
      </c>
      <c r="AE70" s="75">
        <v>150</v>
      </c>
      <c r="AF70" s="78" t="s">
        <v>177</v>
      </c>
      <c r="AG70" s="107">
        <v>100</v>
      </c>
      <c r="AH70" s="107">
        <v>200</v>
      </c>
      <c r="AI70" s="107">
        <v>300</v>
      </c>
      <c r="AJ70" s="78" t="s">
        <v>176</v>
      </c>
      <c r="AK70" s="75">
        <v>0</v>
      </c>
      <c r="AL70" s="75">
        <v>25</v>
      </c>
      <c r="AM70" s="75">
        <v>50</v>
      </c>
      <c r="AN70" s="78" t="s">
        <v>175</v>
      </c>
      <c r="AO70" s="75">
        <v>0</v>
      </c>
      <c r="AP70" s="75">
        <v>25</v>
      </c>
      <c r="AQ70" s="75">
        <v>50</v>
      </c>
      <c r="AS70" s="75">
        <v>50</v>
      </c>
      <c r="AT70" s="75">
        <v>100</v>
      </c>
      <c r="AU70" s="75">
        <v>200</v>
      </c>
      <c r="AV70" s="78" t="s">
        <v>174</v>
      </c>
      <c r="AW70" s="75">
        <v>0</v>
      </c>
      <c r="AX70" s="75">
        <v>100</v>
      </c>
      <c r="AY70" s="75">
        <v>250</v>
      </c>
      <c r="AZ70" s="78" t="s">
        <v>173</v>
      </c>
      <c r="BA70" s="75">
        <v>0</v>
      </c>
      <c r="BB70" s="75">
        <v>50</v>
      </c>
      <c r="BC70" s="75">
        <v>100</v>
      </c>
      <c r="BE70" s="75">
        <v>0</v>
      </c>
      <c r="BF70" s="75">
        <v>50</v>
      </c>
      <c r="BG70" s="75">
        <v>100</v>
      </c>
      <c r="BI70" s="75">
        <v>0</v>
      </c>
      <c r="BJ70" s="75">
        <v>50</v>
      </c>
      <c r="BK70" s="75">
        <v>100</v>
      </c>
      <c r="BL70" s="78" t="s">
        <v>172</v>
      </c>
      <c r="BM70" s="75">
        <v>0</v>
      </c>
      <c r="BN70" s="75">
        <v>50</v>
      </c>
      <c r="BO70" s="75">
        <v>100</v>
      </c>
      <c r="BP70" s="78" t="s">
        <v>171</v>
      </c>
      <c r="BQ70" s="75">
        <v>0</v>
      </c>
      <c r="BR70" s="75">
        <v>50</v>
      </c>
      <c r="BS70" s="75">
        <v>100</v>
      </c>
      <c r="BT70" s="78" t="s">
        <v>170</v>
      </c>
      <c r="BU70" s="75">
        <v>0</v>
      </c>
      <c r="BV70" s="75">
        <v>25</v>
      </c>
      <c r="BW70" s="75">
        <v>50</v>
      </c>
      <c r="BX70" s="78" t="s">
        <v>169</v>
      </c>
      <c r="BY70" s="75">
        <v>0</v>
      </c>
      <c r="BZ70" s="75">
        <v>25</v>
      </c>
      <c r="CA70" s="75">
        <v>50</v>
      </c>
      <c r="CC70" s="107">
        <v>0</v>
      </c>
      <c r="CD70" s="107">
        <v>25</v>
      </c>
      <c r="CE70" s="107">
        <v>50</v>
      </c>
      <c r="CG70" s="75">
        <v>0</v>
      </c>
      <c r="CH70" s="75">
        <v>100</v>
      </c>
      <c r="CI70" s="75">
        <v>150</v>
      </c>
      <c r="CK70" s="75">
        <v>50</v>
      </c>
      <c r="CL70" s="75">
        <v>100</v>
      </c>
      <c r="CM70" s="75">
        <v>200</v>
      </c>
    </row>
    <row r="71" spans="1:92" x14ac:dyDescent="0.25">
      <c r="A71" s="75">
        <v>12264242863</v>
      </c>
      <c r="Q71" s="104">
        <v>50</v>
      </c>
      <c r="R71" s="75">
        <v>50</v>
      </c>
      <c r="S71" s="75">
        <v>100</v>
      </c>
      <c r="T71" s="78" t="s">
        <v>168</v>
      </c>
      <c r="U71" s="75">
        <v>100</v>
      </c>
      <c r="V71" s="75">
        <v>500</v>
      </c>
      <c r="W71" s="75">
        <v>500</v>
      </c>
      <c r="X71" s="78" t="s">
        <v>166</v>
      </c>
      <c r="Y71" s="75">
        <v>50</v>
      </c>
      <c r="Z71" s="75">
        <v>100</v>
      </c>
      <c r="AA71" s="75">
        <v>500</v>
      </c>
      <c r="AB71" s="78" t="s">
        <v>167</v>
      </c>
      <c r="AC71" s="75">
        <v>100</v>
      </c>
      <c r="AD71" s="75">
        <v>500</v>
      </c>
      <c r="AE71" s="75">
        <v>500</v>
      </c>
      <c r="AF71" s="78" t="s">
        <v>165</v>
      </c>
      <c r="AG71" s="107">
        <v>100</v>
      </c>
      <c r="AH71" s="107">
        <v>500</v>
      </c>
      <c r="AI71" s="107">
        <v>500</v>
      </c>
      <c r="AJ71" s="78" t="s">
        <v>166</v>
      </c>
      <c r="AK71" s="75">
        <v>100</v>
      </c>
      <c r="AL71" s="75">
        <v>500</v>
      </c>
      <c r="AM71" s="75">
        <v>500</v>
      </c>
      <c r="AN71" s="78" t="s">
        <v>165</v>
      </c>
      <c r="AO71" s="75">
        <v>50</v>
      </c>
      <c r="AP71" s="75">
        <v>100</v>
      </c>
      <c r="AQ71" s="75">
        <v>100</v>
      </c>
      <c r="AR71" s="78" t="s">
        <v>165</v>
      </c>
      <c r="AS71" s="75">
        <v>50</v>
      </c>
      <c r="AT71" s="75">
        <v>100</v>
      </c>
      <c r="AU71" s="75">
        <v>100</v>
      </c>
      <c r="AV71" s="78" t="s">
        <v>165</v>
      </c>
      <c r="AW71" s="75">
        <v>100</v>
      </c>
      <c r="AX71" s="75">
        <v>100</v>
      </c>
      <c r="AY71" s="75">
        <v>100</v>
      </c>
      <c r="AZ71" s="78" t="s">
        <v>165</v>
      </c>
      <c r="BA71" s="75">
        <v>100</v>
      </c>
      <c r="BB71" s="75">
        <v>250</v>
      </c>
      <c r="BC71" s="75">
        <v>500</v>
      </c>
      <c r="BD71" s="78" t="s">
        <v>165</v>
      </c>
      <c r="BE71" s="75">
        <v>50</v>
      </c>
      <c r="BF71" s="75">
        <v>100</v>
      </c>
      <c r="BG71" s="75">
        <v>250</v>
      </c>
      <c r="BH71" s="78" t="s">
        <v>165</v>
      </c>
      <c r="BI71" s="75">
        <v>100</v>
      </c>
      <c r="BJ71" s="75">
        <v>250</v>
      </c>
      <c r="BK71" s="75">
        <v>500</v>
      </c>
      <c r="BL71" s="78" t="s">
        <v>165</v>
      </c>
      <c r="BM71" s="75">
        <v>100</v>
      </c>
      <c r="BN71" s="75">
        <v>250</v>
      </c>
      <c r="BO71" s="75">
        <v>500</v>
      </c>
      <c r="BP71" s="78" t="s">
        <v>165</v>
      </c>
      <c r="BQ71" s="75">
        <v>100</v>
      </c>
      <c r="BR71" s="75">
        <v>250</v>
      </c>
      <c r="BS71" s="75">
        <v>500</v>
      </c>
      <c r="BT71" s="78" t="s">
        <v>165</v>
      </c>
      <c r="BU71" s="75">
        <v>50</v>
      </c>
      <c r="BV71" s="75">
        <v>100</v>
      </c>
      <c r="BW71" s="75">
        <v>250</v>
      </c>
      <c r="BX71" s="78" t="s">
        <v>165</v>
      </c>
      <c r="BY71" s="75">
        <v>50</v>
      </c>
      <c r="BZ71" s="75">
        <v>100</v>
      </c>
      <c r="CA71" s="75">
        <v>250</v>
      </c>
      <c r="CB71" s="78" t="s">
        <v>165</v>
      </c>
      <c r="CC71" s="107">
        <v>50</v>
      </c>
      <c r="CD71" s="107">
        <v>100</v>
      </c>
      <c r="CE71" s="107">
        <v>250</v>
      </c>
      <c r="CF71" s="78" t="s">
        <v>165</v>
      </c>
      <c r="CG71" s="75">
        <v>50</v>
      </c>
      <c r="CH71" s="75">
        <v>100</v>
      </c>
      <c r="CI71" s="75">
        <v>250</v>
      </c>
      <c r="CJ71" s="78" t="s">
        <v>165</v>
      </c>
      <c r="CK71" s="75">
        <v>50</v>
      </c>
      <c r="CL71" s="75">
        <v>100</v>
      </c>
      <c r="CM71" s="75">
        <v>250</v>
      </c>
      <c r="CN71" s="78" t="s">
        <v>165</v>
      </c>
    </row>
    <row r="72" spans="1:92" x14ac:dyDescent="0.25">
      <c r="A72" s="75">
        <v>12248110853</v>
      </c>
      <c r="AJ72" s="78" t="s">
        <v>164</v>
      </c>
    </row>
    <row r="73" spans="1:92" s="132" customFormat="1" ht="18" customHeight="1" x14ac:dyDescent="0.25">
      <c r="A73" s="131"/>
      <c r="P73" s="132" t="s">
        <v>358</v>
      </c>
      <c r="Q73" s="131">
        <f>AVERAGE(Q3:Q71)</f>
        <v>265</v>
      </c>
      <c r="R73" s="132">
        <f>AVERAGE(R3:R71)</f>
        <v>729.44444444444446</v>
      </c>
      <c r="S73" s="132">
        <f>AVERAGE(S3:S71)</f>
        <v>1760</v>
      </c>
      <c r="U73" s="132">
        <f>AVERAGE(U3:U71)</f>
        <v>363.95348837209303</v>
      </c>
      <c r="V73" s="132">
        <f>AVERAGE(V3:V71)</f>
        <v>844.76744186046517</v>
      </c>
      <c r="W73" s="132">
        <f>AVERAGE(W3:W71)</f>
        <v>1686.046511627907</v>
      </c>
      <c r="Y73" s="132">
        <f>AVERAGE(Y3:Y71)</f>
        <v>652.38095238095241</v>
      </c>
      <c r="Z73" s="132">
        <f>AVERAGE(Z3:Z71)</f>
        <v>1389.8809523809523</v>
      </c>
      <c r="AA73" s="132">
        <f>AVERAGE(AA3:AA71)</f>
        <v>2685.7142857142858</v>
      </c>
      <c r="AC73" s="132">
        <f>AVERAGE(AC3:AC71)</f>
        <v>219.51219512195121</v>
      </c>
      <c r="AD73" s="132">
        <f>AVERAGE(AD3:AD71)</f>
        <v>578.04878048780483</v>
      </c>
      <c r="AE73" s="132">
        <f>AVERAGE(AE3:AE71)</f>
        <v>1157.3170731707316</v>
      </c>
      <c r="AG73" s="133">
        <f>AVERAGE(AG3:AG71)</f>
        <v>2175.0500000000002</v>
      </c>
      <c r="AH73" s="133">
        <f>AVERAGE(AH3:AH71)</f>
        <v>4609.0769230769229</v>
      </c>
      <c r="AI73" s="133">
        <f>AVERAGE(AI3:AI71)</f>
        <v>8359.3684210526317</v>
      </c>
      <c r="AK73" s="132">
        <f t="shared" ref="AK73:CM73" si="0">AVERAGE(AK3:AK71)</f>
        <v>369.375</v>
      </c>
      <c r="AL73" s="132">
        <f t="shared" si="0"/>
        <v>891.875</v>
      </c>
      <c r="AM73" s="132">
        <f t="shared" si="0"/>
        <v>1873.75</v>
      </c>
      <c r="AO73" s="132">
        <f t="shared" si="0"/>
        <v>130.12820512820514</v>
      </c>
      <c r="AP73" s="132">
        <f t="shared" si="0"/>
        <v>299.35897435897436</v>
      </c>
      <c r="AQ73" s="132">
        <f t="shared" si="0"/>
        <v>773.07692307692309</v>
      </c>
      <c r="AS73" s="132">
        <f t="shared" si="0"/>
        <v>469.10256410256409</v>
      </c>
      <c r="AT73" s="132">
        <f t="shared" si="0"/>
        <v>1152.3076923076924</v>
      </c>
      <c r="AU73" s="132">
        <f t="shared" si="0"/>
        <v>1918.7179487179487</v>
      </c>
      <c r="AW73" s="132">
        <f t="shared" si="0"/>
        <v>241.8918918918919</v>
      </c>
      <c r="AX73" s="132">
        <f t="shared" si="0"/>
        <v>662.83783783783781</v>
      </c>
      <c r="AY73" s="132">
        <f t="shared" si="0"/>
        <v>1322.2972972972973</v>
      </c>
      <c r="BA73" s="132">
        <f t="shared" si="0"/>
        <v>410.13513513513516</v>
      </c>
      <c r="BB73" s="132">
        <f t="shared" si="0"/>
        <v>924.8648648648649</v>
      </c>
      <c r="BC73" s="132">
        <f t="shared" si="0"/>
        <v>1672.9729729729729</v>
      </c>
      <c r="BE73" s="132">
        <f t="shared" si="0"/>
        <v>275</v>
      </c>
      <c r="BF73" s="132">
        <f t="shared" si="0"/>
        <v>613.51351351351354</v>
      </c>
      <c r="BG73" s="132">
        <f t="shared" si="0"/>
        <v>1600</v>
      </c>
      <c r="BI73" s="132">
        <f t="shared" si="0"/>
        <v>392.14285714285717</v>
      </c>
      <c r="BJ73" s="132">
        <f t="shared" si="0"/>
        <v>914.28571428571433</v>
      </c>
      <c r="BK73" s="132">
        <f t="shared" si="0"/>
        <v>1663.5714285714287</v>
      </c>
      <c r="BM73" s="132">
        <f t="shared" si="0"/>
        <v>224.28571428571428</v>
      </c>
      <c r="BN73" s="132">
        <f t="shared" si="0"/>
        <v>628.57142857142856</v>
      </c>
      <c r="BO73" s="132">
        <f t="shared" si="0"/>
        <v>1261.4285714285713</v>
      </c>
      <c r="BQ73" s="132">
        <f t="shared" si="0"/>
        <v>449.28571428571428</v>
      </c>
      <c r="BR73" s="132">
        <f t="shared" si="0"/>
        <v>1047.8571428571429</v>
      </c>
      <c r="BS73" s="132">
        <f t="shared" si="0"/>
        <v>2080</v>
      </c>
      <c r="BU73" s="132">
        <f t="shared" si="0"/>
        <v>257.14285714285717</v>
      </c>
      <c r="BV73" s="132">
        <f t="shared" si="0"/>
        <v>565.71428571428567</v>
      </c>
      <c r="BW73" s="132">
        <f t="shared" si="0"/>
        <v>1440</v>
      </c>
      <c r="BY73" s="132">
        <f t="shared" si="0"/>
        <v>156.42857142857142</v>
      </c>
      <c r="BZ73" s="132">
        <f t="shared" si="0"/>
        <v>381.42857142857144</v>
      </c>
      <c r="CA73" s="132">
        <f t="shared" si="0"/>
        <v>757.14285714285711</v>
      </c>
      <c r="CC73" s="133">
        <f t="shared" si="0"/>
        <v>635</v>
      </c>
      <c r="CD73" s="133">
        <f t="shared" si="0"/>
        <v>1883.5714285714287</v>
      </c>
      <c r="CE73" s="133">
        <f t="shared" si="0"/>
        <v>3160.6060606060605</v>
      </c>
      <c r="CG73" s="132">
        <f t="shared" si="0"/>
        <v>382.85714285714283</v>
      </c>
      <c r="CH73" s="132">
        <f t="shared" si="0"/>
        <v>1022.8571428571429</v>
      </c>
      <c r="CI73" s="132">
        <f t="shared" si="0"/>
        <v>2214.2857142857142</v>
      </c>
      <c r="CK73" s="132">
        <f t="shared" si="0"/>
        <v>722.85714285714289</v>
      </c>
      <c r="CL73" s="132">
        <f t="shared" si="0"/>
        <v>1590.7142857142858</v>
      </c>
      <c r="CM73" s="132">
        <f t="shared" si="0"/>
        <v>1895.7142857142858</v>
      </c>
    </row>
    <row r="74" spans="1:92" s="135" customFormat="1" x14ac:dyDescent="0.25">
      <c r="A74" s="134"/>
      <c r="P74" s="135" t="s">
        <v>3</v>
      </c>
      <c r="Q74" s="134">
        <f>MEDIAN(Q3:Q71)</f>
        <v>200</v>
      </c>
      <c r="R74" s="135">
        <f>MEDIAN(R3:R71)</f>
        <v>500</v>
      </c>
      <c r="S74" s="135">
        <f>MEDIAN(S3:S71)</f>
        <v>1000</v>
      </c>
      <c r="U74" s="135">
        <f>MEDIAN(U3:U71)</f>
        <v>250</v>
      </c>
      <c r="V74" s="135">
        <f>MEDIAN(V3:V71)</f>
        <v>500</v>
      </c>
      <c r="W74" s="135">
        <f>MEDIAN(W3:W71)</f>
        <v>1000</v>
      </c>
      <c r="Y74" s="135">
        <f>MEDIAN(Y3:Y71)</f>
        <v>250</v>
      </c>
      <c r="Z74" s="135">
        <f>MEDIAN(Z3:Z71)</f>
        <v>500</v>
      </c>
      <c r="AA74" s="135">
        <f>MEDIAN(AA3:AA71)</f>
        <v>850</v>
      </c>
      <c r="AC74" s="135">
        <f>MEDIAN(AC3:AC71)</f>
        <v>100</v>
      </c>
      <c r="AD74" s="135">
        <f>MEDIAN(AD3:AD71)</f>
        <v>250</v>
      </c>
      <c r="AE74" s="135">
        <f>MEDIAN(AE3:AE71)</f>
        <v>500</v>
      </c>
      <c r="AG74" s="136">
        <f>MEDIAN(AG3:AG71)</f>
        <v>1000</v>
      </c>
      <c r="AH74" s="136">
        <f>MEDIAN(AH3:AH71)</f>
        <v>2000</v>
      </c>
      <c r="AI74" s="136">
        <f>MEDIAN(AI3:AI71)</f>
        <v>4500</v>
      </c>
      <c r="AK74" s="135">
        <f>MEDIAN(AK3:AK71)</f>
        <v>100</v>
      </c>
      <c r="AL74" s="135">
        <f>MEDIAN(AL3:AL71)</f>
        <v>500</v>
      </c>
      <c r="AM74" s="135">
        <f>MEDIAN(AM3:AM71)</f>
        <v>850</v>
      </c>
      <c r="AO74" s="135">
        <f>MEDIAN(AO3:AO71)</f>
        <v>100</v>
      </c>
      <c r="AP74" s="135">
        <f>MEDIAN(AP3:AP71)</f>
        <v>200</v>
      </c>
      <c r="AQ74" s="135">
        <f>MEDIAN(AQ3:AQ71)</f>
        <v>500</v>
      </c>
      <c r="AS74" s="135">
        <f>MEDIAN(AS3:AS71)</f>
        <v>250</v>
      </c>
      <c r="AT74" s="135">
        <f>MEDIAN(AT3:AT71)</f>
        <v>500</v>
      </c>
      <c r="AU74" s="135">
        <f>MEDIAN(AU3:AU71)</f>
        <v>750</v>
      </c>
      <c r="AW74" s="135">
        <f>MEDIAN(AW3:AW71)</f>
        <v>100</v>
      </c>
      <c r="AX74" s="135">
        <f>MEDIAN(AX3:AX71)</f>
        <v>500</v>
      </c>
      <c r="AY74" s="135">
        <f>MEDIAN(AY3:AY71)</f>
        <v>700</v>
      </c>
      <c r="BA74" s="135">
        <f>MEDIAN(BA3:BA71)</f>
        <v>100</v>
      </c>
      <c r="BB74" s="135">
        <f>MEDIAN(BB3:BB71)</f>
        <v>300</v>
      </c>
      <c r="BC74" s="135">
        <f>MEDIAN(BC3:BC71)</f>
        <v>500</v>
      </c>
      <c r="BE74" s="135">
        <f>MEDIAN(BE3:BE71)</f>
        <v>125</v>
      </c>
      <c r="BF74" s="135">
        <f>MEDIAN(BF3:BF71)</f>
        <v>500</v>
      </c>
      <c r="BG74" s="135">
        <f>MEDIAN(BG3:BG71)</f>
        <v>700</v>
      </c>
      <c r="BI74" s="135">
        <f>MEDIAN(BI3:BI71)</f>
        <v>250</v>
      </c>
      <c r="BJ74" s="135">
        <f>MEDIAN(BJ3:BJ71)</f>
        <v>500</v>
      </c>
      <c r="BK74" s="135">
        <f>MEDIAN(BK3:BK71)</f>
        <v>1000</v>
      </c>
      <c r="BM74" s="135">
        <f>MEDIAN(BM3:BM71)</f>
        <v>100</v>
      </c>
      <c r="BN74" s="135">
        <f>MEDIAN(BN3:BN71)</f>
        <v>250</v>
      </c>
      <c r="BO74" s="135">
        <f>MEDIAN(BO3:BO71)</f>
        <v>500</v>
      </c>
      <c r="BQ74" s="135">
        <f>MEDIAN(BQ3:BQ71)</f>
        <v>100</v>
      </c>
      <c r="BR74" s="135">
        <f>MEDIAN(BR3:BR71)</f>
        <v>300</v>
      </c>
      <c r="BS74" s="135">
        <f>MEDIAN(BS3:BS71)</f>
        <v>500</v>
      </c>
      <c r="BU74" s="135">
        <f>MEDIAN(BU3:BU71)</f>
        <v>100</v>
      </c>
      <c r="BV74" s="135">
        <f>MEDIAN(BV3:BV71)</f>
        <v>300</v>
      </c>
      <c r="BW74" s="135">
        <f>MEDIAN(BW3:BW71)</f>
        <v>500</v>
      </c>
      <c r="BY74" s="135">
        <f>MEDIAN(BY3:BY71)</f>
        <v>100</v>
      </c>
      <c r="BZ74" s="135">
        <f>MEDIAN(BZ3:BZ71)</f>
        <v>250</v>
      </c>
      <c r="CA74" s="135">
        <f>MEDIAN(CA3:CA71)</f>
        <v>500</v>
      </c>
      <c r="CC74" s="136">
        <f>MEDIAN(CC3:CC71)</f>
        <v>100</v>
      </c>
      <c r="CD74" s="136">
        <f>MEDIAN(CD3:CD71)</f>
        <v>250</v>
      </c>
      <c r="CE74" s="136">
        <f>MEDIAN(CE3:CE71)</f>
        <v>500</v>
      </c>
      <c r="CG74" s="135">
        <f>MEDIAN(CG3:CG71)</f>
        <v>150</v>
      </c>
      <c r="CH74" s="135">
        <f>MEDIAN(CH3:CH71)</f>
        <v>500</v>
      </c>
      <c r="CI74" s="135">
        <f>MEDIAN(CI3:CI71)</f>
        <v>900</v>
      </c>
      <c r="CK74" s="135">
        <f>MEDIAN(CK3:CK71)</f>
        <v>100</v>
      </c>
      <c r="CL74" s="135">
        <f>MEDIAN(CL3:CL71)</f>
        <v>500</v>
      </c>
      <c r="CM74" s="135">
        <f>MEDIAN(CM3:CM71)</f>
        <v>500</v>
      </c>
    </row>
    <row r="75" spans="1:92" s="135" customFormat="1" x14ac:dyDescent="0.25">
      <c r="A75" s="134"/>
      <c r="P75" s="135" t="s">
        <v>46</v>
      </c>
      <c r="Q75" s="134">
        <f>MIN(Q3:Q71)</f>
        <v>0</v>
      </c>
      <c r="R75" s="135">
        <f>MIN(R3:R71)</f>
        <v>0</v>
      </c>
      <c r="S75" s="135">
        <f>MIN(S3:S71)</f>
        <v>0</v>
      </c>
      <c r="U75" s="135">
        <f>MIN(U3:U71)</f>
        <v>0</v>
      </c>
      <c r="V75" s="135">
        <f>MIN(V3:V71)</f>
        <v>0</v>
      </c>
      <c r="W75" s="135">
        <f>MIN(W3:W71)</f>
        <v>0</v>
      </c>
      <c r="Y75" s="135">
        <f>MIN(Y3:Y71)</f>
        <v>0</v>
      </c>
      <c r="Z75" s="135">
        <f>MIN(Z3:Z71)</f>
        <v>0</v>
      </c>
      <c r="AA75" s="135">
        <f>MIN(AA3:AA71)</f>
        <v>0</v>
      </c>
      <c r="AC75" s="135">
        <f>MIN(AC3:AC71)</f>
        <v>0</v>
      </c>
      <c r="AD75" s="135">
        <f>MIN(AD3:AD71)</f>
        <v>0</v>
      </c>
      <c r="AE75" s="135">
        <f>MIN(AE3:AE71)</f>
        <v>0</v>
      </c>
      <c r="AG75" s="136">
        <f>MIN(AG3:AG71)</f>
        <v>0</v>
      </c>
      <c r="AH75" s="136">
        <f>MIN(AH3:AH71)</f>
        <v>4</v>
      </c>
      <c r="AI75" s="136">
        <f>MIN(AI3:AI71)</f>
        <v>6</v>
      </c>
      <c r="AK75" s="135">
        <f>MIN(AK3:AK71)</f>
        <v>0</v>
      </c>
      <c r="AL75" s="135">
        <f>MIN(AL3:AL71)</f>
        <v>0</v>
      </c>
      <c r="AM75" s="135">
        <f>MIN(AM3:AM71)</f>
        <v>0</v>
      </c>
      <c r="AO75" s="135">
        <f>MIN(AO3:AO71)</f>
        <v>0</v>
      </c>
      <c r="AP75" s="135">
        <f>MIN(AP3:AP71)</f>
        <v>0</v>
      </c>
      <c r="AQ75" s="135">
        <f>MIN(AQ3:AQ71)</f>
        <v>0</v>
      </c>
      <c r="AS75" s="135">
        <f>MIN(AS3:AS71)</f>
        <v>0</v>
      </c>
      <c r="AT75" s="135">
        <f>MIN(AT3:AT71)</f>
        <v>0</v>
      </c>
      <c r="AU75" s="135">
        <f>MIN(AU3:AU71)</f>
        <v>0</v>
      </c>
      <c r="AW75" s="135">
        <f>MIN(AW3:AW71)</f>
        <v>0</v>
      </c>
      <c r="AX75" s="135">
        <f>MIN(AX3:AX71)</f>
        <v>0</v>
      </c>
      <c r="AY75" s="135">
        <f>MIN(AY3:AY71)</f>
        <v>0</v>
      </c>
      <c r="BA75" s="135">
        <f>MIN(BA3:BA71)</f>
        <v>0</v>
      </c>
      <c r="BB75" s="135">
        <f>MIN(BB3:BB71)</f>
        <v>0</v>
      </c>
      <c r="BC75" s="135">
        <f>MIN(BC3:BC71)</f>
        <v>0</v>
      </c>
      <c r="BE75" s="135">
        <f>MIN(BE3:BE71)</f>
        <v>0</v>
      </c>
      <c r="BF75" s="135">
        <f>MIN(BF3:BF71)</f>
        <v>0</v>
      </c>
      <c r="BG75" s="135">
        <f>MIN(BG3:BG71)</f>
        <v>0</v>
      </c>
      <c r="BI75" s="135">
        <f>MIN(BI3:BI71)</f>
        <v>0</v>
      </c>
      <c r="BJ75" s="135">
        <f>MIN(BJ3:BJ71)</f>
        <v>0</v>
      </c>
      <c r="BK75" s="135">
        <f>MIN(BK3:BK71)</f>
        <v>0</v>
      </c>
      <c r="BM75" s="135">
        <f>MIN(BM3:BM71)</f>
        <v>0</v>
      </c>
      <c r="BN75" s="135">
        <f>MIN(BN3:BN71)</f>
        <v>0</v>
      </c>
      <c r="BO75" s="135">
        <f>MIN(BO3:BO71)</f>
        <v>0</v>
      </c>
      <c r="BQ75" s="135">
        <f>MIN(BQ3:BQ71)</f>
        <v>0</v>
      </c>
      <c r="BR75" s="135">
        <f>MIN(BR3:BR71)</f>
        <v>0</v>
      </c>
      <c r="BS75" s="135">
        <f>MIN(BS3:BS71)</f>
        <v>0</v>
      </c>
      <c r="BU75" s="135">
        <f>MIN(BU3:BU71)</f>
        <v>0</v>
      </c>
      <c r="BV75" s="135">
        <f>MIN(BV3:BV71)</f>
        <v>0</v>
      </c>
      <c r="BW75" s="135">
        <f>MIN(BW3:BW71)</f>
        <v>0</v>
      </c>
      <c r="BY75" s="135">
        <f>MIN(BY3:BY71)</f>
        <v>0</v>
      </c>
      <c r="BZ75" s="135">
        <f>MIN(BZ3:BZ71)</f>
        <v>0</v>
      </c>
      <c r="CA75" s="135">
        <f>MIN(CA3:CA71)</f>
        <v>0</v>
      </c>
      <c r="CC75" s="136">
        <f>MIN(CC3:CC71)</f>
        <v>0</v>
      </c>
      <c r="CD75" s="136">
        <f>MIN(CD3:CD71)</f>
        <v>0</v>
      </c>
      <c r="CE75" s="136">
        <f>MIN(CE3:CE71)</f>
        <v>0</v>
      </c>
      <c r="CG75" s="135">
        <f>MIN(CG3:CG71)</f>
        <v>0</v>
      </c>
      <c r="CH75" s="135">
        <f>MIN(CH3:CH71)</f>
        <v>0</v>
      </c>
      <c r="CI75" s="135">
        <f>MIN(CI3:CI71)</f>
        <v>0</v>
      </c>
      <c r="CK75" s="135">
        <f>MIN(CK3:CK71)</f>
        <v>0</v>
      </c>
      <c r="CL75" s="135">
        <f>MIN(CL3:CL71)</f>
        <v>0</v>
      </c>
      <c r="CM75" s="135">
        <f>MIN(CM3:CM71)</f>
        <v>0</v>
      </c>
    </row>
    <row r="76" spans="1:92" s="138" customFormat="1" x14ac:dyDescent="0.25">
      <c r="A76" s="137"/>
      <c r="P76" s="138" t="s">
        <v>47</v>
      </c>
      <c r="Q76" s="137">
        <f>MAX(Q3:Q71)</f>
        <v>1000</v>
      </c>
      <c r="R76" s="138">
        <f>MAX(R3:R71)</f>
        <v>5000</v>
      </c>
      <c r="S76" s="138">
        <f>MAX(S3:S71)</f>
        <v>10000</v>
      </c>
      <c r="U76" s="138">
        <f>MAX(U3:U71)</f>
        <v>2500</v>
      </c>
      <c r="V76" s="138">
        <f>MAX(V3:V71)</f>
        <v>5000</v>
      </c>
      <c r="W76" s="138">
        <f>MAX(W3:W71)</f>
        <v>10000</v>
      </c>
      <c r="Y76" s="138">
        <f>MAX(Y3:Y71)</f>
        <v>5000</v>
      </c>
      <c r="Z76" s="138">
        <f>MAX(Z3:Z71)</f>
        <v>10000</v>
      </c>
      <c r="AA76" s="138">
        <f>MAX(AA3:AA71)</f>
        <v>20000</v>
      </c>
      <c r="AC76" s="138">
        <f>MAX(AC3:AC71)</f>
        <v>1000</v>
      </c>
      <c r="AD76" s="138">
        <f>MAX(AD3:AD71)</f>
        <v>5000</v>
      </c>
      <c r="AE76" s="138">
        <f>MAX(AE3:AE71)</f>
        <v>10000</v>
      </c>
      <c r="AG76" s="139">
        <f>MAX(AG3:AG71)</f>
        <v>25000</v>
      </c>
      <c r="AH76" s="139">
        <f>MAX(AH3:AH71)</f>
        <v>50000</v>
      </c>
      <c r="AI76" s="139">
        <f>MAX(AI3:AI71)</f>
        <v>100000</v>
      </c>
      <c r="AK76" s="138">
        <f>MAX(AK3:AK71)</f>
        <v>2500</v>
      </c>
      <c r="AL76" s="138">
        <f>MAX(AL3:AL71)</f>
        <v>5000</v>
      </c>
      <c r="AM76" s="138">
        <f>MAX(AM3:AM71)</f>
        <v>10000</v>
      </c>
      <c r="AO76" s="138">
        <f>MAX(AO3:AO71)</f>
        <v>1000</v>
      </c>
      <c r="AP76" s="138">
        <f>MAX(AP3:AP71)</f>
        <v>2500</v>
      </c>
      <c r="AQ76" s="138">
        <f>MAX(AQ3:AQ71)</f>
        <v>5000</v>
      </c>
      <c r="AS76" s="138">
        <f>MAX(AS3:AS71)</f>
        <v>5000</v>
      </c>
      <c r="AT76" s="138">
        <f>MAX(AT3:AT71)</f>
        <v>12500</v>
      </c>
      <c r="AU76" s="138">
        <f>MAX(AU3:AU71)</f>
        <v>15000</v>
      </c>
      <c r="AW76" s="138">
        <f>MAX(AW3:AW71)</f>
        <v>1000</v>
      </c>
      <c r="AX76" s="138">
        <f>MAX(AX3:AX71)</f>
        <v>5000</v>
      </c>
      <c r="AY76" s="138">
        <f>MAX(AY3:AY71)</f>
        <v>10000</v>
      </c>
      <c r="BA76" s="138">
        <f>MAX(BA3:BA71)</f>
        <v>5000</v>
      </c>
      <c r="BB76" s="138">
        <f>MAX(BB3:BB71)</f>
        <v>10000</v>
      </c>
      <c r="BC76" s="138">
        <f>MAX(BC3:BC71)</f>
        <v>15000</v>
      </c>
      <c r="BE76" s="138">
        <f>MAX(BE3:BE71)</f>
        <v>2500</v>
      </c>
      <c r="BF76" s="138">
        <f>MAX(BF3:BF71)</f>
        <v>5000</v>
      </c>
      <c r="BG76" s="138">
        <f>MAX(BG3:BG71)</f>
        <v>10000</v>
      </c>
      <c r="BI76" s="138">
        <f>MAX(BI3:BI71)</f>
        <v>2500</v>
      </c>
      <c r="BJ76" s="138">
        <f>MAX(BJ3:BJ71)</f>
        <v>5000</v>
      </c>
      <c r="BK76" s="138">
        <f>MAX(BK3:BK71)</f>
        <v>10000</v>
      </c>
      <c r="BM76" s="138">
        <f>MAX(BM3:BM71)</f>
        <v>1000</v>
      </c>
      <c r="BN76" s="138">
        <f>MAX(BN3:BN71)</f>
        <v>5000</v>
      </c>
      <c r="BO76" s="138">
        <f>MAX(BO3:BO71)</f>
        <v>10000</v>
      </c>
      <c r="BQ76" s="138">
        <f>MAX(BQ3:BQ71)</f>
        <v>5000</v>
      </c>
      <c r="BR76" s="138">
        <f>MAX(BR3:BR71)</f>
        <v>10000</v>
      </c>
      <c r="BS76" s="138">
        <f>MAX(BS3:BS71)</f>
        <v>25000</v>
      </c>
      <c r="BU76" s="138">
        <f>MAX(BU3:BU71)</f>
        <v>2500</v>
      </c>
      <c r="BV76" s="138">
        <f>MAX(BV3:BV71)</f>
        <v>5000</v>
      </c>
      <c r="BW76" s="138">
        <f>MAX(BW3:BW71)</f>
        <v>10000</v>
      </c>
      <c r="BY76" s="138">
        <f>MAX(BY3:BY71)</f>
        <v>500</v>
      </c>
      <c r="BZ76" s="138">
        <f>MAX(BZ3:BZ71)</f>
        <v>2500</v>
      </c>
      <c r="CA76" s="138">
        <f>MAX(CA3:CA71)</f>
        <v>5000</v>
      </c>
      <c r="CC76" s="139">
        <f>MAX(CC3:CC71)</f>
        <v>10000</v>
      </c>
      <c r="CD76" s="139">
        <f>MAX(CD3:CD71)</f>
        <v>25000</v>
      </c>
      <c r="CE76" s="139">
        <f>MAX(CE3:CE71)</f>
        <v>50000</v>
      </c>
      <c r="CG76" s="138">
        <f>MAX(CG3:CG71)</f>
        <v>5000</v>
      </c>
      <c r="CH76" s="138">
        <f>MAX(CH3:CH71)</f>
        <v>10000</v>
      </c>
      <c r="CI76" s="138">
        <f>MAX(CI3:CI71)</f>
        <v>20000</v>
      </c>
      <c r="CK76" s="138">
        <f>MAX(CK3:CK71)</f>
        <v>10000</v>
      </c>
      <c r="CL76" s="138">
        <f>MAX(CL3:CL71)</f>
        <v>20000</v>
      </c>
      <c r="CM76" s="138">
        <f>MAX(CM3:CM71)</f>
        <v>25000</v>
      </c>
    </row>
    <row r="77" spans="1:92" x14ac:dyDescent="0.25">
      <c r="Q77" s="104">
        <v>1</v>
      </c>
      <c r="U77" s="75">
        <v>2</v>
      </c>
      <c r="Y77" s="75">
        <v>3</v>
      </c>
      <c r="AC77" s="75">
        <v>4</v>
      </c>
      <c r="AG77" s="107">
        <v>5</v>
      </c>
      <c r="AK77" s="75">
        <v>6</v>
      </c>
      <c r="AO77" s="75">
        <v>7</v>
      </c>
      <c r="AS77" s="75">
        <v>8</v>
      </c>
      <c r="AW77" s="75">
        <v>9</v>
      </c>
      <c r="BA77" s="75">
        <v>10</v>
      </c>
      <c r="BE77" s="75">
        <v>11</v>
      </c>
      <c r="BI77" s="75">
        <v>12</v>
      </c>
      <c r="BM77" s="75">
        <v>13</v>
      </c>
      <c r="BQ77" s="75">
        <v>14</v>
      </c>
      <c r="BU77" s="75">
        <v>15</v>
      </c>
      <c r="BY77" s="75">
        <v>16</v>
      </c>
      <c r="CC77" s="107">
        <v>17</v>
      </c>
      <c r="CG77" s="75">
        <v>18</v>
      </c>
      <c r="CK77" s="75">
        <v>19</v>
      </c>
    </row>
    <row r="80" spans="1:92" x14ac:dyDescent="0.25">
      <c r="F80" s="84"/>
      <c r="G80" s="84"/>
      <c r="H80" s="84"/>
      <c r="I80" s="84"/>
    </row>
    <row r="81" spans="6:6" x14ac:dyDescent="0.25">
      <c r="F81" s="78"/>
    </row>
    <row r="82" spans="6:6" x14ac:dyDescent="0.25">
      <c r="F82" s="78"/>
    </row>
    <row r="83" spans="6:6" x14ac:dyDescent="0.25">
      <c r="F83" s="78"/>
    </row>
  </sheetData>
  <autoFilter ref="A2:CN77" xr:uid="{00000000-0009-0000-0000-000001000000}"/>
  <mergeCells count="2">
    <mergeCell ref="B1:H1"/>
    <mergeCell ref="I1:P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1"/>
  <sheetViews>
    <sheetView zoomScale="125" zoomScaleNormal="125" workbookViewId="0">
      <pane ySplit="2" topLeftCell="A29" activePane="bottomLeft" state="frozen"/>
      <selection pane="bottomLeft" activeCell="R5" sqref="R5"/>
    </sheetView>
  </sheetViews>
  <sheetFormatPr defaultColWidth="10.875" defaultRowHeight="11.25" x14ac:dyDescent="0.25"/>
  <cols>
    <col min="1" max="1" width="6.375" style="4" customWidth="1"/>
    <col min="2" max="2" width="4.375" style="2" customWidth="1"/>
    <col min="3" max="3" width="37.875" style="5" customWidth="1"/>
    <col min="4" max="4" width="6.375" style="1" customWidth="1"/>
    <col min="5" max="6" width="6.375" style="2" customWidth="1"/>
    <col min="7" max="7" width="6.375" style="1" customWidth="1"/>
    <col min="8" max="9" width="6.375" style="2" customWidth="1"/>
    <col min="10" max="10" width="5.375" style="1" customWidth="1"/>
    <col min="11" max="12" width="5.375" style="2" customWidth="1"/>
    <col min="13" max="13" width="6.375" style="1" customWidth="1"/>
    <col min="14" max="14" width="6.375" style="2" customWidth="1"/>
    <col min="15" max="15" width="6.375" style="3" customWidth="1"/>
    <col min="16" max="16384" width="10.875" style="2"/>
  </cols>
  <sheetData>
    <row r="1" spans="1:23" ht="20.100000000000001" customHeight="1" x14ac:dyDescent="0.25">
      <c r="A1" s="20" t="s">
        <v>0</v>
      </c>
      <c r="B1" s="21" t="s">
        <v>43</v>
      </c>
      <c r="C1" s="22" t="s">
        <v>1</v>
      </c>
      <c r="D1" s="177" t="s">
        <v>2</v>
      </c>
      <c r="E1" s="178"/>
      <c r="F1" s="178"/>
      <c r="G1" s="177" t="s">
        <v>3</v>
      </c>
      <c r="H1" s="178"/>
      <c r="I1" s="178"/>
      <c r="J1" s="177" t="s">
        <v>4</v>
      </c>
      <c r="K1" s="178"/>
      <c r="L1" s="178"/>
      <c r="M1" s="177" t="s">
        <v>5</v>
      </c>
      <c r="N1" s="178"/>
      <c r="O1" s="179"/>
    </row>
    <row r="2" spans="1:23" ht="17.100000000000001" customHeight="1" x14ac:dyDescent="0.25">
      <c r="A2" s="23"/>
      <c r="B2" s="24"/>
      <c r="C2" s="25"/>
      <c r="D2" s="26">
        <v>1</v>
      </c>
      <c r="E2" s="24">
        <v>2</v>
      </c>
      <c r="F2" s="24">
        <v>3</v>
      </c>
      <c r="G2" s="26">
        <v>1</v>
      </c>
      <c r="H2" s="24">
        <v>2</v>
      </c>
      <c r="I2" s="24">
        <v>3</v>
      </c>
      <c r="J2" s="26">
        <v>1</v>
      </c>
      <c r="K2" s="24">
        <v>2</v>
      </c>
      <c r="L2" s="24">
        <v>3</v>
      </c>
      <c r="M2" s="26">
        <v>1</v>
      </c>
      <c r="N2" s="24">
        <v>2</v>
      </c>
      <c r="O2" s="27">
        <v>3</v>
      </c>
      <c r="R2" s="46" t="s">
        <v>89</v>
      </c>
      <c r="S2" s="47"/>
      <c r="T2" s="70"/>
      <c r="U2" s="46" t="s">
        <v>88</v>
      </c>
      <c r="V2" s="47"/>
      <c r="W2" s="47"/>
    </row>
    <row r="3" spans="1:23" s="8" customFormat="1" ht="33.75" x14ac:dyDescent="0.25">
      <c r="A3" s="7">
        <v>306.745</v>
      </c>
      <c r="B3" s="8">
        <v>1</v>
      </c>
      <c r="C3" s="9" t="s">
        <v>6</v>
      </c>
      <c r="D3" s="10">
        <f>'Surv.Monk S2'!R74</f>
        <v>185.97560975609755</v>
      </c>
      <c r="E3" s="11">
        <f>'Surv.Monk S2'!S74</f>
        <v>679.8780487804878</v>
      </c>
      <c r="F3" s="11">
        <f>'Surv.Monk S2'!T74</f>
        <v>1501.219512195122</v>
      </c>
      <c r="G3" s="10">
        <f>'Surv.Monk S2'!R75</f>
        <v>100</v>
      </c>
      <c r="H3" s="11">
        <f>'Surv.Monk S2'!S75</f>
        <v>250</v>
      </c>
      <c r="I3" s="11">
        <f>'Surv.Monk S2'!T75</f>
        <v>500</v>
      </c>
      <c r="J3" s="10">
        <f>'Surv.Monk S2'!R76</f>
        <v>0</v>
      </c>
      <c r="K3" s="11">
        <f>'Surv.Monk S2'!S76</f>
        <v>0</v>
      </c>
      <c r="L3" s="11">
        <f>'Surv.Monk S2'!T76</f>
        <v>0</v>
      </c>
      <c r="M3" s="10">
        <f>'Surv.Monk S2'!R77</f>
        <v>1000</v>
      </c>
      <c r="N3" s="11">
        <f>'Surv.Monk S2'!S77</f>
        <v>5000</v>
      </c>
      <c r="O3" s="12">
        <f>'Surv.Monk S2'!T77</f>
        <v>10000</v>
      </c>
      <c r="R3" s="48">
        <v>1</v>
      </c>
      <c r="S3" s="48">
        <v>2</v>
      </c>
      <c r="T3" s="71">
        <v>3</v>
      </c>
      <c r="U3" s="48">
        <v>1</v>
      </c>
      <c r="V3" s="48">
        <v>2</v>
      </c>
      <c r="W3" s="48">
        <v>3</v>
      </c>
    </row>
    <row r="4" spans="1:23" s="14" customFormat="1" ht="45" x14ac:dyDescent="0.25">
      <c r="A4" s="13">
        <v>306.74</v>
      </c>
      <c r="B4" s="14">
        <v>1</v>
      </c>
      <c r="C4" s="15" t="s">
        <v>7</v>
      </c>
      <c r="D4" s="16">
        <f>'Surv.Monk S2'!U74</f>
        <v>116.09756097560975</v>
      </c>
      <c r="E4" s="17">
        <f>'Surv.Monk S2'!V74</f>
        <v>340.73170731707319</v>
      </c>
      <c r="F4" s="17">
        <f>'Surv.Monk S2'!W74</f>
        <v>941.46341463414637</v>
      </c>
      <c r="G4" s="16">
        <f>'Surv.Monk S2'!U75</f>
        <v>100</v>
      </c>
      <c r="H4" s="17">
        <f>'Surv.Monk S2'!V75</f>
        <v>250</v>
      </c>
      <c r="I4" s="17">
        <f>'Surv.Monk S2'!W75</f>
        <v>500</v>
      </c>
      <c r="J4" s="16">
        <f>'Surv.Monk S2'!U76</f>
        <v>0</v>
      </c>
      <c r="K4" s="17">
        <f>'Surv.Monk S2'!V76</f>
        <v>0</v>
      </c>
      <c r="L4" s="17">
        <f>'Surv.Monk S2'!W76</f>
        <v>0</v>
      </c>
      <c r="M4" s="16">
        <f>'Surv.Monk S2'!U77</f>
        <v>500</v>
      </c>
      <c r="N4" s="17">
        <f>'Surv.Monk S2'!V77</f>
        <v>1000</v>
      </c>
      <c r="O4" s="18">
        <f>'Surv.Monk S2'!W77</f>
        <v>5000</v>
      </c>
      <c r="P4" s="8"/>
      <c r="R4" s="49">
        <f t="shared" ref="R4:W4" si="0">+AVERAGE(D3,D4,D5,D8,D9,D10,D11,D12,D13,D14,D19,D21,D22,D23,D24,D25,D26,D28,D30,D31,D34)</f>
        <v>218.05650406504066</v>
      </c>
      <c r="S4" s="49">
        <f t="shared" si="0"/>
        <v>572.34898522886317</v>
      </c>
      <c r="T4" s="49">
        <f t="shared" si="0"/>
        <v>1329.5839691473839</v>
      </c>
      <c r="U4" s="49">
        <f t="shared" si="0"/>
        <v>95.238095238095241</v>
      </c>
      <c r="V4" s="49">
        <f t="shared" si="0"/>
        <v>246.42857142857142</v>
      </c>
      <c r="W4" s="49">
        <f t="shared" si="0"/>
        <v>486.90476190476193</v>
      </c>
    </row>
    <row r="5" spans="1:23" s="14" customFormat="1" ht="22.5" x14ac:dyDescent="0.25">
      <c r="A5" s="13">
        <v>306.71499999999997</v>
      </c>
      <c r="B5" s="14">
        <v>1</v>
      </c>
      <c r="C5" s="15" t="s">
        <v>8</v>
      </c>
      <c r="D5" s="16">
        <f>'Surv.Monk S2'!X74</f>
        <v>72.195121951219505</v>
      </c>
      <c r="E5" s="17">
        <f>'Surv.Monk S2'!Y74</f>
        <v>220.60975609756099</v>
      </c>
      <c r="F5" s="17">
        <f>'Surv.Monk S2'!Z74</f>
        <v>467.3170731707317</v>
      </c>
      <c r="G5" s="16">
        <f>'Surv.Monk S2'!X75</f>
        <v>50</v>
      </c>
      <c r="H5" s="17">
        <f>'Surv.Monk S2'!Y75</f>
        <v>100</v>
      </c>
      <c r="I5" s="17">
        <f>'Surv.Monk S2'!Z75</f>
        <v>250</v>
      </c>
      <c r="J5" s="16">
        <f>'Surv.Monk S2'!X76</f>
        <v>0</v>
      </c>
      <c r="K5" s="17">
        <f>'Surv.Monk S2'!Y76</f>
        <v>0</v>
      </c>
      <c r="L5" s="17">
        <f>'Surv.Monk S2'!Z76</f>
        <v>0</v>
      </c>
      <c r="M5" s="16">
        <f>'Surv.Monk S2'!X77</f>
        <v>500</v>
      </c>
      <c r="N5" s="17">
        <f>'Surv.Monk S2'!Y77</f>
        <v>1500</v>
      </c>
      <c r="O5" s="18">
        <f>'Surv.Monk S2'!Z77</f>
        <v>5000</v>
      </c>
      <c r="R5" s="50"/>
      <c r="S5" s="50"/>
      <c r="T5" s="72"/>
      <c r="U5" s="50"/>
      <c r="V5" s="50"/>
      <c r="W5" s="50"/>
    </row>
    <row r="6" spans="1:23" s="14" customFormat="1" ht="33.75" x14ac:dyDescent="0.25">
      <c r="A6" s="13">
        <v>306.71499999999997</v>
      </c>
      <c r="B6" s="14">
        <v>2</v>
      </c>
      <c r="C6" s="15" t="s">
        <v>9</v>
      </c>
      <c r="D6" s="16">
        <f>'Surv.Monk S2'!AA74</f>
        <v>157.3170731707317</v>
      </c>
      <c r="E6" s="17">
        <f>'Surv.Monk S2'!AB74</f>
        <v>481.09756097560978</v>
      </c>
      <c r="F6" s="17">
        <f>'Surv.Monk S2'!AC74</f>
        <v>1273.1707317073171</v>
      </c>
      <c r="G6" s="16">
        <f>'Surv.Monk S2'!AA75</f>
        <v>100</v>
      </c>
      <c r="H6" s="17">
        <f>'Surv.Monk S2'!AB75</f>
        <v>250</v>
      </c>
      <c r="I6" s="17">
        <f>'Surv.Monk S2'!AC75</f>
        <v>1000</v>
      </c>
      <c r="J6" s="16">
        <f>'Surv.Monk S2'!AA76</f>
        <v>0</v>
      </c>
      <c r="K6" s="17">
        <f>'Surv.Monk S2'!AB76</f>
        <v>0</v>
      </c>
      <c r="L6" s="17">
        <f>'Surv.Monk S2'!AC76</f>
        <v>100</v>
      </c>
      <c r="M6" s="16">
        <f>'Surv.Monk S2'!AA77</f>
        <v>500</v>
      </c>
      <c r="N6" s="17">
        <f>'Surv.Monk S2'!AB77</f>
        <v>2500</v>
      </c>
      <c r="O6" s="18">
        <f>'Surv.Monk S2'!AC77</f>
        <v>5000</v>
      </c>
      <c r="R6" s="51">
        <v>1</v>
      </c>
      <c r="S6" s="51">
        <v>2</v>
      </c>
      <c r="T6" s="73">
        <v>3</v>
      </c>
      <c r="U6" s="51">
        <v>1</v>
      </c>
      <c r="V6" s="51">
        <v>2</v>
      </c>
      <c r="W6" s="51">
        <v>3</v>
      </c>
    </row>
    <row r="7" spans="1:23" s="8" customFormat="1" ht="45" x14ac:dyDescent="0.25">
      <c r="A7" s="7">
        <v>306.53500000000003</v>
      </c>
      <c r="B7" s="8">
        <v>2</v>
      </c>
      <c r="C7" s="9" t="s">
        <v>10</v>
      </c>
      <c r="D7" s="10">
        <f>'Surv.Monk S2'!AD74</f>
        <v>226.82926829268294</v>
      </c>
      <c r="E7" s="11">
        <f>'Surv.Monk S2'!AE74</f>
        <v>595.1219512195122</v>
      </c>
      <c r="F7" s="11">
        <f>'Surv.Monk S2'!AF74</f>
        <v>1446.9512195121952</v>
      </c>
      <c r="G7" s="10">
        <f>'Surv.Monk S2'!AD75</f>
        <v>100</v>
      </c>
      <c r="H7" s="11">
        <f>'Surv.Monk S2'!AE75</f>
        <v>500</v>
      </c>
      <c r="I7" s="11">
        <f>'Surv.Monk S2'!AF75</f>
        <v>1000</v>
      </c>
      <c r="J7" s="10">
        <f>'Surv.Monk S2'!AD76</f>
        <v>0</v>
      </c>
      <c r="K7" s="11">
        <f>'Surv.Monk S2'!AE76</f>
        <v>0</v>
      </c>
      <c r="L7" s="11">
        <f>'Surv.Monk S2'!AF76</f>
        <v>0</v>
      </c>
      <c r="M7" s="10">
        <f>'Surv.Monk S2'!AD77</f>
        <v>1000</v>
      </c>
      <c r="N7" s="11">
        <f>'Surv.Monk S2'!AE77</f>
        <v>2500</v>
      </c>
      <c r="O7" s="12">
        <f>'Surv.Monk S2'!AF77</f>
        <v>10000</v>
      </c>
      <c r="P7" s="14"/>
      <c r="R7" s="52">
        <f t="shared" ref="R7:W7" si="1">AVERAGE(D6,D7,D15,D18,D20,D32,D35,D36,D37,D38,D39)</f>
        <v>846.30820399113077</v>
      </c>
      <c r="S7" s="52">
        <f t="shared" si="1"/>
        <v>2235.7039911308207</v>
      </c>
      <c r="T7" s="52">
        <f t="shared" si="1"/>
        <v>6150.1474501108642</v>
      </c>
      <c r="U7" s="52">
        <f t="shared" si="1"/>
        <v>240.90909090909091</v>
      </c>
      <c r="V7" s="52">
        <f t="shared" si="1"/>
        <v>670.4545454545455</v>
      </c>
      <c r="W7" s="52">
        <f t="shared" si="1"/>
        <v>1272.7272727272727</v>
      </c>
    </row>
    <row r="8" spans="1:23" s="14" customFormat="1" ht="56.25" x14ac:dyDescent="0.25">
      <c r="A8" s="13">
        <v>306.77</v>
      </c>
      <c r="B8" s="14">
        <v>1</v>
      </c>
      <c r="C8" s="19" t="s">
        <v>11</v>
      </c>
      <c r="D8" s="16">
        <f>'Surv.Monk S2'!AG74</f>
        <v>105.48780487804878</v>
      </c>
      <c r="E8" s="17">
        <f>'Surv.Monk S2'!AH74</f>
        <v>342.6829268292683</v>
      </c>
      <c r="F8" s="17">
        <f>'Surv.Monk S2'!AI74</f>
        <v>867.07317073170736</v>
      </c>
      <c r="G8" s="16">
        <f>'Surv.Monk S2'!AG75</f>
        <v>100</v>
      </c>
      <c r="H8" s="17">
        <f>'Surv.Monk S2'!AH75</f>
        <v>250</v>
      </c>
      <c r="I8" s="17">
        <f>'Surv.Monk S2'!AI75</f>
        <v>500</v>
      </c>
      <c r="J8" s="16">
        <f>'Surv.Monk S2'!AG76</f>
        <v>0</v>
      </c>
      <c r="K8" s="17">
        <f>'Surv.Monk S2'!AH76</f>
        <v>0</v>
      </c>
      <c r="L8" s="17">
        <f>'Surv.Monk S2'!AI76</f>
        <v>100</v>
      </c>
      <c r="M8" s="16">
        <f>'Surv.Monk S2'!AG77</f>
        <v>500</v>
      </c>
      <c r="N8" s="17">
        <f>'Surv.Monk S2'!AH77</f>
        <v>2500</v>
      </c>
      <c r="O8" s="18">
        <f>'Surv.Monk S2'!AI77</f>
        <v>5000</v>
      </c>
      <c r="R8" s="50"/>
      <c r="S8" s="50"/>
      <c r="T8" s="72"/>
      <c r="U8" s="50"/>
      <c r="V8" s="50"/>
      <c r="W8" s="50"/>
    </row>
    <row r="9" spans="1:23" s="14" customFormat="1" ht="33.75" x14ac:dyDescent="0.25">
      <c r="A9" s="13">
        <v>306.70299999999997</v>
      </c>
      <c r="B9" s="14">
        <v>1</v>
      </c>
      <c r="C9" s="15" t="s">
        <v>12</v>
      </c>
      <c r="D9" s="16">
        <f>'Surv.Monk S2'!AJ74</f>
        <v>119.14634146341463</v>
      </c>
      <c r="E9" s="17">
        <f>'Surv.Monk S2'!AK74</f>
        <v>352.3170731707317</v>
      </c>
      <c r="F9" s="17">
        <f>'Surv.Monk S2'!AL74</f>
        <v>926.34146341463418</v>
      </c>
      <c r="G9" s="16">
        <f>'Surv.Monk S2'!AJ75</f>
        <v>100</v>
      </c>
      <c r="H9" s="17">
        <f>'Surv.Monk S2'!AK75</f>
        <v>250</v>
      </c>
      <c r="I9" s="17">
        <f>'Surv.Monk S2'!AL75</f>
        <v>500</v>
      </c>
      <c r="J9" s="16">
        <f>'Surv.Monk S2'!AJ76</f>
        <v>0</v>
      </c>
      <c r="K9" s="17">
        <f>'Surv.Monk S2'!AK76</f>
        <v>0</v>
      </c>
      <c r="L9" s="17">
        <f>'Surv.Monk S2'!AL76</f>
        <v>0</v>
      </c>
      <c r="M9" s="16">
        <f>'Surv.Monk S2'!AJ77</f>
        <v>500</v>
      </c>
      <c r="N9" s="17">
        <f>'Surv.Monk S2'!AK77</f>
        <v>1000</v>
      </c>
      <c r="O9" s="18">
        <f>'Surv.Monk S2'!AL77</f>
        <v>5000</v>
      </c>
      <c r="R9" s="53">
        <v>1</v>
      </c>
      <c r="S9" s="53">
        <v>2</v>
      </c>
      <c r="T9" s="74">
        <v>3</v>
      </c>
      <c r="U9" s="53">
        <v>1</v>
      </c>
      <c r="V9" s="53">
        <v>2</v>
      </c>
      <c r="W9" s="53">
        <v>3</v>
      </c>
    </row>
    <row r="10" spans="1:23" s="14" customFormat="1" ht="45" x14ac:dyDescent="0.25">
      <c r="A10" s="13"/>
      <c r="B10" s="14">
        <v>1</v>
      </c>
      <c r="C10" s="15" t="s">
        <v>13</v>
      </c>
      <c r="D10" s="16">
        <f>'Surv.Monk S2'!AM74</f>
        <v>248.78048780487805</v>
      </c>
      <c r="E10" s="17">
        <f>'Surv.Monk S2'!AN74</f>
        <v>643.90243902439022</v>
      </c>
      <c r="F10" s="17">
        <f>'Surv.Monk S2'!AO74</f>
        <v>1202.439024390244</v>
      </c>
      <c r="G10" s="16">
        <f>'Surv.Monk S2'!AM75</f>
        <v>100</v>
      </c>
      <c r="H10" s="17">
        <f>'Surv.Monk S2'!AN75</f>
        <v>300</v>
      </c>
      <c r="I10" s="17">
        <f>'Surv.Monk S2'!AO75</f>
        <v>750</v>
      </c>
      <c r="J10" s="16">
        <f>'Surv.Monk S2'!AM76</f>
        <v>0</v>
      </c>
      <c r="K10" s="17">
        <f>'Surv.Monk S2'!AN76</f>
        <v>0</v>
      </c>
      <c r="L10" s="17">
        <f>'Surv.Monk S2'!AO76</f>
        <v>0</v>
      </c>
      <c r="M10" s="16">
        <f>'Surv.Monk S2'!AM77</f>
        <v>2500</v>
      </c>
      <c r="N10" s="17">
        <f>'Surv.Monk S2'!AN77</f>
        <v>5000</v>
      </c>
      <c r="O10" s="18">
        <f>'Surv.Monk S2'!AO77</f>
        <v>10000</v>
      </c>
      <c r="R10" s="54">
        <f t="shared" ref="R10:W10" si="2">AVERAGE(D16,D17,D27,D29,D3)</f>
        <v>5449.6772983114442</v>
      </c>
      <c r="S10" s="54">
        <f t="shared" si="2"/>
        <v>9071.6920731707323</v>
      </c>
      <c r="T10" s="54">
        <f t="shared" si="2"/>
        <v>19064.186210131331</v>
      </c>
      <c r="U10" s="54">
        <f t="shared" si="2"/>
        <v>1420</v>
      </c>
      <c r="V10" s="54">
        <f t="shared" si="2"/>
        <v>3250</v>
      </c>
      <c r="W10" s="54">
        <f t="shared" si="2"/>
        <v>6800</v>
      </c>
    </row>
    <row r="11" spans="1:23" s="14" customFormat="1" ht="33.75" x14ac:dyDescent="0.25">
      <c r="A11" s="13"/>
      <c r="B11" s="14">
        <v>1</v>
      </c>
      <c r="C11" s="15" t="s">
        <v>14</v>
      </c>
      <c r="D11" s="16">
        <f>'Surv.Monk S2'!AP74</f>
        <v>147.5609756097561</v>
      </c>
      <c r="E11" s="17">
        <f>'Surv.Monk S2'!AQ74</f>
        <v>404.8780487804878</v>
      </c>
      <c r="F11" s="17">
        <f>'Surv.Monk S2'!AR74</f>
        <v>951.21951219512198</v>
      </c>
      <c r="G11" s="16">
        <f>'Surv.Monk S2'!AP75</f>
        <v>100</v>
      </c>
      <c r="H11" s="17">
        <f>'Surv.Monk S2'!AQ75</f>
        <v>250</v>
      </c>
      <c r="I11" s="17">
        <f>'Surv.Monk S2'!AR75</f>
        <v>500</v>
      </c>
      <c r="J11" s="16">
        <f>'Surv.Monk S2'!AP76</f>
        <v>0</v>
      </c>
      <c r="K11" s="17">
        <f>'Surv.Monk S2'!AQ76</f>
        <v>0</v>
      </c>
      <c r="L11" s="17">
        <f>'Surv.Monk S2'!AR76</f>
        <v>0</v>
      </c>
      <c r="M11" s="16">
        <f>'Surv.Monk S2'!AP77</f>
        <v>1000</v>
      </c>
      <c r="N11" s="17">
        <f>'Surv.Monk S2'!AQ77</f>
        <v>2500</v>
      </c>
      <c r="O11" s="18">
        <f>'Surv.Monk S2'!AR77</f>
        <v>5000</v>
      </c>
    </row>
    <row r="12" spans="1:23" s="14" customFormat="1" ht="33.75" x14ac:dyDescent="0.25">
      <c r="A12" s="13">
        <v>306.315</v>
      </c>
      <c r="B12" s="14">
        <v>1</v>
      </c>
      <c r="C12" s="15" t="s">
        <v>15</v>
      </c>
      <c r="D12" s="16">
        <f>'Surv.Monk S2'!AS74</f>
        <v>102.4390243902439</v>
      </c>
      <c r="E12" s="17">
        <f>'Surv.Monk S2'!AT74</f>
        <v>278.65853658536588</v>
      </c>
      <c r="F12" s="17">
        <f>'Surv.Monk S2'!AU74</f>
        <v>667.07317073170736</v>
      </c>
      <c r="G12" s="16">
        <f>'Surv.Monk S2'!AS75</f>
        <v>100</v>
      </c>
      <c r="H12" s="17">
        <f>'Surv.Monk S2'!AT75</f>
        <v>250</v>
      </c>
      <c r="I12" s="17">
        <f>'Surv.Monk S2'!AU75</f>
        <v>500</v>
      </c>
      <c r="J12" s="16">
        <f>'Surv.Monk S2'!AS76</f>
        <v>0</v>
      </c>
      <c r="K12" s="17">
        <f>'Surv.Monk S2'!AT76</f>
        <v>0</v>
      </c>
      <c r="L12" s="17">
        <f>'Surv.Monk S2'!AU76</f>
        <v>0</v>
      </c>
      <c r="M12" s="16">
        <f>'Surv.Monk S2'!AS77</f>
        <v>500</v>
      </c>
      <c r="N12" s="17">
        <f>'Surv.Monk S2'!AT77</f>
        <v>1500</v>
      </c>
      <c r="O12" s="18">
        <f>'Surv.Monk S2'!AU77</f>
        <v>5000</v>
      </c>
    </row>
    <row r="13" spans="1:23" s="14" customFormat="1" ht="45" x14ac:dyDescent="0.25">
      <c r="A13" s="13">
        <v>306.45999999999998</v>
      </c>
      <c r="B13" s="14">
        <v>1</v>
      </c>
      <c r="C13" s="15" t="s">
        <v>16</v>
      </c>
      <c r="D13" s="16">
        <f>'Surv.Monk S2'!AV74</f>
        <v>145.1219512195122</v>
      </c>
      <c r="E13" s="17">
        <f>'Surv.Monk S2'!AW74</f>
        <v>380.48780487804879</v>
      </c>
      <c r="F13" s="17">
        <f>'Surv.Monk S2'!AX74</f>
        <v>749.39024390243901</v>
      </c>
      <c r="G13" s="16">
        <f>'Surv.Monk S2'!AV75</f>
        <v>100</v>
      </c>
      <c r="H13" s="17">
        <f>'Surv.Monk S2'!AW75</f>
        <v>250</v>
      </c>
      <c r="I13" s="17">
        <f>'Surv.Monk S2'!AX75</f>
        <v>500</v>
      </c>
      <c r="J13" s="16">
        <f>'Surv.Monk S2'!AV76</f>
        <v>0</v>
      </c>
      <c r="K13" s="17">
        <f>'Surv.Monk S2'!AW76</f>
        <v>0</v>
      </c>
      <c r="L13" s="17">
        <f>'Surv.Monk S2'!AX76</f>
        <v>0</v>
      </c>
      <c r="M13" s="16">
        <f>'Surv.Monk S2'!AV77</f>
        <v>1000</v>
      </c>
      <c r="N13" s="17">
        <f>'Surv.Monk S2'!AW77</f>
        <v>1500</v>
      </c>
      <c r="O13" s="18">
        <f>'Surv.Monk S2'!AX77</f>
        <v>3500</v>
      </c>
      <c r="P13" s="110"/>
    </row>
    <row r="14" spans="1:23" s="14" customFormat="1" ht="79.5" thickBot="1" x14ac:dyDescent="0.3">
      <c r="A14" s="13">
        <v>306.75</v>
      </c>
      <c r="B14" s="14">
        <v>1</v>
      </c>
      <c r="C14" s="19" t="s">
        <v>17</v>
      </c>
      <c r="D14" s="16">
        <f>'Surv.Monk S2'!AY74</f>
        <v>120.73170731707317</v>
      </c>
      <c r="E14" s="17">
        <f>'Surv.Monk S2'!AZ74</f>
        <v>345.73170731707319</v>
      </c>
      <c r="F14" s="17">
        <f>'Surv.Monk S2'!BA74</f>
        <v>629.8780487804878</v>
      </c>
      <c r="G14" s="145">
        <f>'Surv.Monk S2'!AY75</f>
        <v>50</v>
      </c>
      <c r="H14" s="146">
        <f>'Surv.Monk S2'!AZ75</f>
        <v>200</v>
      </c>
      <c r="I14" s="146">
        <f>'Surv.Monk S2'!BA75</f>
        <v>300</v>
      </c>
      <c r="J14" s="16">
        <f>'Surv.Monk S2'!AY76</f>
        <v>0</v>
      </c>
      <c r="K14" s="17">
        <f>'Surv.Monk S2'!AZ76</f>
        <v>0</v>
      </c>
      <c r="L14" s="17">
        <f>'Surv.Monk S2'!BA76</f>
        <v>0</v>
      </c>
      <c r="M14" s="16">
        <f>'Surv.Monk S2'!AY77</f>
        <v>1000</v>
      </c>
      <c r="N14" s="17">
        <f>'Surv.Monk S2'!AZ77</f>
        <v>1500</v>
      </c>
      <c r="O14" s="18">
        <f>'Surv.Monk S2'!BA77</f>
        <v>2500</v>
      </c>
    </row>
    <row r="15" spans="1:23" s="14" customFormat="1" ht="23.25" thickBot="1" x14ac:dyDescent="0.3">
      <c r="A15" s="13">
        <v>306.72500000000002</v>
      </c>
      <c r="B15" s="14">
        <v>2</v>
      </c>
      <c r="C15" s="15" t="s">
        <v>18</v>
      </c>
      <c r="D15" s="16">
        <f>'Surv.Monk S2'!BB74</f>
        <v>790.2439024390244</v>
      </c>
      <c r="E15" s="17">
        <f>'Surv.Monk S2'!BC74</f>
        <v>1939.0243902439024</v>
      </c>
      <c r="F15" s="17">
        <f>'Surv.Monk S2'!BD74</f>
        <v>3950.25</v>
      </c>
      <c r="G15" s="147">
        <f>'Surv.Monk S2'!BB75*2</f>
        <v>500</v>
      </c>
      <c r="H15" s="148">
        <f>'Surv.Monk S2'!BC75*2</f>
        <v>1000</v>
      </c>
      <c r="I15" s="149">
        <f>'Surv.Monk S2'!BD75*2</f>
        <v>2000</v>
      </c>
      <c r="J15" s="17">
        <f>'Surv.Monk S2'!BB76</f>
        <v>0</v>
      </c>
      <c r="K15" s="17">
        <f>'Surv.Monk S2'!BC76</f>
        <v>0</v>
      </c>
      <c r="L15" s="17">
        <f>'Surv.Monk S2'!BD76</f>
        <v>0</v>
      </c>
      <c r="M15" s="16">
        <f>'Surv.Monk S2'!BB77</f>
        <v>5000</v>
      </c>
      <c r="N15" s="17">
        <f>'Surv.Monk S2'!BC77</f>
        <v>15000</v>
      </c>
      <c r="O15" s="18">
        <f>'Surv.Monk S2'!BD77</f>
        <v>30000</v>
      </c>
      <c r="P15" s="111" t="s">
        <v>551</v>
      </c>
      <c r="Q15" s="140" t="s">
        <v>582</v>
      </c>
    </row>
    <row r="16" spans="1:23" s="14" customFormat="1" ht="45.75" thickBot="1" x14ac:dyDescent="0.3">
      <c r="A16" s="13">
        <v>306.05</v>
      </c>
      <c r="B16" s="14">
        <v>3</v>
      </c>
      <c r="C16" s="15" t="s">
        <v>19</v>
      </c>
      <c r="D16" s="16">
        <f>'Surv.Monk S2'!BE74</f>
        <v>2885.3658536585367</v>
      </c>
      <c r="E16" s="17">
        <f>'Surv.Monk S2'!BF74</f>
        <v>6402.4390243902435</v>
      </c>
      <c r="F16" s="17">
        <f>'Surv.Monk S2'!BG74</f>
        <v>26543.75</v>
      </c>
      <c r="G16" s="147">
        <f>'Surv.Monk S2'!BE75*2</f>
        <v>1000</v>
      </c>
      <c r="H16" s="148">
        <f>'Surv.Monk S2'!BF75*2</f>
        <v>2000</v>
      </c>
      <c r="I16" s="149">
        <f>'Surv.Monk S2'!BG75*2</f>
        <v>4500</v>
      </c>
      <c r="J16" s="17">
        <f>'Surv.Monk S2'!BE76</f>
        <v>0</v>
      </c>
      <c r="K16" s="17">
        <f>'Surv.Monk S2'!BF76</f>
        <v>0</v>
      </c>
      <c r="L16" s="17">
        <f>'Surv.Monk S2'!BJ76</f>
        <v>0</v>
      </c>
      <c r="M16" s="16">
        <f>'Surv.Monk S2'!BE77</f>
        <v>50000</v>
      </c>
      <c r="N16" s="17">
        <f>'Surv.Monk S2'!BF77</f>
        <v>100000</v>
      </c>
      <c r="O16" s="18">
        <f>'Surv.Monk S2'!BG77</f>
        <v>500000</v>
      </c>
      <c r="P16" s="111" t="s">
        <v>551</v>
      </c>
      <c r="Q16" s="140" t="s">
        <v>582</v>
      </c>
      <c r="R16" s="140" t="s">
        <v>575</v>
      </c>
    </row>
    <row r="17" spans="1:20" s="14" customFormat="1" ht="23.25" thickBot="1" x14ac:dyDescent="0.3">
      <c r="A17" s="13">
        <v>306.005</v>
      </c>
      <c r="B17" s="14">
        <v>3</v>
      </c>
      <c r="C17" s="15" t="s">
        <v>20</v>
      </c>
      <c r="D17" s="16">
        <f>'Surv.Monk S2'!BH74</f>
        <v>20395.121951219513</v>
      </c>
      <c r="E17" s="17">
        <f>'Surv.Monk S2'!BI74</f>
        <v>29779.268292682926</v>
      </c>
      <c r="F17" s="17">
        <f>'Surv.Monk S2'!BJ74</f>
        <v>49456.25</v>
      </c>
      <c r="G17" s="147">
        <f>'Surv.Monk S2'!BH75*2</f>
        <v>4000</v>
      </c>
      <c r="H17" s="148">
        <f>'Surv.Monk S2'!BI75*2</f>
        <v>10000</v>
      </c>
      <c r="I17" s="149">
        <f>'Surv.Monk S2'!BJ75*2</f>
        <v>20000</v>
      </c>
      <c r="J17" s="17">
        <f>'Surv.Monk S2'!BH76</f>
        <v>0</v>
      </c>
      <c r="K17" s="17">
        <f>'Surv.Monk S2'!BI76</f>
        <v>0</v>
      </c>
      <c r="L17" s="17">
        <f>'Surv.Monk S2'!BJ76</f>
        <v>0</v>
      </c>
      <c r="M17" s="16">
        <f>'Surv.Monk S2'!BH77</f>
        <v>600000</v>
      </c>
      <c r="N17" s="17">
        <f>'Surv.Monk S2'!BI77</f>
        <v>600000</v>
      </c>
      <c r="O17" s="18">
        <f>'Surv.Monk S2'!BJ77</f>
        <v>600000</v>
      </c>
      <c r="P17" s="111" t="s">
        <v>551</v>
      </c>
      <c r="Q17" s="140" t="s">
        <v>582</v>
      </c>
      <c r="R17" s="14" t="s">
        <v>576</v>
      </c>
    </row>
    <row r="18" spans="1:20" s="14" customFormat="1" x14ac:dyDescent="0.25">
      <c r="A18" s="13">
        <v>306.31</v>
      </c>
      <c r="B18" s="14">
        <v>2</v>
      </c>
      <c r="C18" s="15" t="s">
        <v>21</v>
      </c>
      <c r="D18" s="16">
        <f>'Surv.Monk S2'!BL74</f>
        <v>695</v>
      </c>
      <c r="E18" s="17">
        <f>'Surv.Monk S2'!BM74</f>
        <v>1733.125</v>
      </c>
      <c r="F18" s="17">
        <f>'Surv.Monk S2'!BN74</f>
        <v>3706.25</v>
      </c>
      <c r="G18" s="10">
        <f>'Surv.Monk S2'!BL75</f>
        <v>500</v>
      </c>
      <c r="H18" s="11">
        <f>'Surv.Monk S2'!BM75</f>
        <v>1000</v>
      </c>
      <c r="I18" s="11">
        <f>'Surv.Monk S2'!BN75</f>
        <v>2000</v>
      </c>
      <c r="J18" s="16">
        <f>'Surv.Monk S2'!BL76</f>
        <v>0</v>
      </c>
      <c r="K18" s="17">
        <f>'Surv.Monk S2'!BM76</f>
        <v>50</v>
      </c>
      <c r="L18" s="17">
        <f>'Surv.Monk S2'!BN76</f>
        <v>0</v>
      </c>
      <c r="M18" s="16">
        <f>'Surv.Monk S2'!BL77</f>
        <v>5000</v>
      </c>
      <c r="N18" s="17">
        <f>'Surv.Monk S2'!BM77</f>
        <v>10000</v>
      </c>
      <c r="O18" s="18">
        <f>'Surv.Monk S2'!BN77</f>
        <v>20000</v>
      </c>
      <c r="P18" s="17">
        <f>AVERAGE(G18:G21)</f>
        <v>212.5</v>
      </c>
      <c r="Q18" s="17">
        <f>AVERAGE(H18:H21)</f>
        <v>562.5</v>
      </c>
      <c r="R18" s="17">
        <f>AVERAGE(I18:I21)</f>
        <v>1056.25</v>
      </c>
    </row>
    <row r="19" spans="1:20" s="14" customFormat="1" x14ac:dyDescent="0.25">
      <c r="A19" s="13">
        <v>306.31</v>
      </c>
      <c r="B19" s="14">
        <v>1</v>
      </c>
      <c r="C19" s="15" t="s">
        <v>22</v>
      </c>
      <c r="D19" s="16">
        <f>'Surv.Monk S2'!BO74</f>
        <v>200</v>
      </c>
      <c r="E19" s="17">
        <f>'Surv.Monk S2'!BP74</f>
        <v>501.875</v>
      </c>
      <c r="F19" s="17">
        <f>'Surv.Monk S2'!BQ74</f>
        <v>1439.375</v>
      </c>
      <c r="G19" s="16">
        <f>'Surv.Monk S2'!BO75</f>
        <v>150</v>
      </c>
      <c r="H19" s="17">
        <f>'Surv.Monk S2'!BP75</f>
        <v>500</v>
      </c>
      <c r="I19" s="17">
        <f>'Surv.Monk S2'!BQ75</f>
        <v>725</v>
      </c>
      <c r="J19" s="16">
        <f>'Surv.Monk S2'!BO76</f>
        <v>0</v>
      </c>
      <c r="K19" s="17">
        <f>'Surv.Monk S2'!BP76</f>
        <v>0</v>
      </c>
      <c r="L19" s="17">
        <f>'Surv.Monk S2'!BQ76</f>
        <v>0</v>
      </c>
      <c r="M19" s="16">
        <f>'Surv.Monk S2'!BO77</f>
        <v>500</v>
      </c>
      <c r="N19" s="17">
        <f>'Surv.Monk S2'!BP77</f>
        <v>2500</v>
      </c>
      <c r="O19" s="18">
        <f>'Surv.Monk S2'!BQ77</f>
        <v>10000</v>
      </c>
    </row>
    <row r="20" spans="1:20" s="14" customFormat="1" ht="22.5" x14ac:dyDescent="0.25">
      <c r="A20" s="13">
        <v>306.31</v>
      </c>
      <c r="B20" s="14">
        <v>2</v>
      </c>
      <c r="C20" s="15" t="s">
        <v>23</v>
      </c>
      <c r="D20" s="16">
        <f>'Surv.Monk S2'!BR74</f>
        <v>273.75</v>
      </c>
      <c r="E20" s="17">
        <f>'Surv.Monk S2'!BS74</f>
        <v>735.625</v>
      </c>
      <c r="F20" s="17">
        <f>'Surv.Monk S2'!BT74</f>
        <v>1752.5</v>
      </c>
      <c r="G20" s="16">
        <f>'Surv.Monk S2'!BR75</f>
        <v>100</v>
      </c>
      <c r="H20" s="17">
        <f>'Surv.Monk S2'!BS75</f>
        <v>500</v>
      </c>
      <c r="I20" s="17">
        <f>'Surv.Monk S2'!BT75</f>
        <v>1000</v>
      </c>
      <c r="J20" s="16">
        <f>'Surv.Monk S2'!BR76</f>
        <v>0</v>
      </c>
      <c r="K20" s="17">
        <f>'Surv.Monk S2'!BS76</f>
        <v>50</v>
      </c>
      <c r="L20" s="17">
        <f>'Surv.Monk S2'!BT76</f>
        <v>0</v>
      </c>
      <c r="M20" s="16">
        <f>'Surv.Monk S2'!BR77</f>
        <v>2500</v>
      </c>
      <c r="N20" s="17">
        <f>'Surv.Monk S2'!BS77</f>
        <v>5000</v>
      </c>
      <c r="O20" s="18">
        <f>'Surv.Monk S2'!BT77</f>
        <v>25000</v>
      </c>
    </row>
    <row r="21" spans="1:20" s="14" customFormat="1" x14ac:dyDescent="0.25">
      <c r="A21" s="13">
        <v>306.31</v>
      </c>
      <c r="B21" s="14">
        <v>1</v>
      </c>
      <c r="C21" s="15" t="s">
        <v>24</v>
      </c>
      <c r="D21" s="16">
        <f>'Surv.Monk S2'!BU74</f>
        <v>135.625</v>
      </c>
      <c r="E21" s="17">
        <f>'Surv.Monk S2'!BV74</f>
        <v>400</v>
      </c>
      <c r="F21" s="17">
        <f>'Surv.Monk S2'!BW74</f>
        <v>1043.75</v>
      </c>
      <c r="G21" s="16">
        <f>'Surv.Monk S2'!BU75</f>
        <v>100</v>
      </c>
      <c r="H21" s="17">
        <f>'Surv.Monk S2'!BV75</f>
        <v>250</v>
      </c>
      <c r="I21" s="17">
        <f>'Surv.Monk S2'!BW75</f>
        <v>500</v>
      </c>
      <c r="J21" s="16">
        <f>'Surv.Monk S2'!BU76</f>
        <v>0</v>
      </c>
      <c r="K21" s="17">
        <f>'Surv.Monk S2'!BV76</f>
        <v>0</v>
      </c>
      <c r="L21" s="17">
        <f>'Surv.Monk S2'!BW76</f>
        <v>0</v>
      </c>
      <c r="M21" s="16">
        <f>'Surv.Monk S2'!BU77</f>
        <v>500</v>
      </c>
      <c r="N21" s="17">
        <f>'Surv.Monk S2'!BV77</f>
        <v>2500</v>
      </c>
      <c r="O21" s="18">
        <f>'Surv.Monk S2'!BW77</f>
        <v>5000</v>
      </c>
    </row>
    <row r="22" spans="1:20" s="14" customFormat="1" ht="33.75" x14ac:dyDescent="0.25">
      <c r="A22" s="13">
        <v>306.32499999999999</v>
      </c>
      <c r="B22" s="14">
        <v>1</v>
      </c>
      <c r="C22" s="15" t="s">
        <v>25</v>
      </c>
      <c r="D22" s="16">
        <f>'Surv.Monk S2'!BX74</f>
        <v>130.625</v>
      </c>
      <c r="E22" s="17">
        <f>'Surv.Monk S2'!BY74</f>
        <v>422.5</v>
      </c>
      <c r="F22" s="17">
        <f>'Surv.Monk S2'!BZ74</f>
        <v>606.25</v>
      </c>
      <c r="G22" s="16">
        <f>'Surv.Monk S2'!BX75</f>
        <v>100</v>
      </c>
      <c r="H22" s="17">
        <f>'Surv.Monk S2'!BY75</f>
        <v>225</v>
      </c>
      <c r="I22" s="17">
        <f>'Surv.Monk S2'!BZ75</f>
        <v>500</v>
      </c>
      <c r="J22" s="16">
        <f>'Surv.Monk S2'!BX76</f>
        <v>0</v>
      </c>
      <c r="K22" s="17">
        <f>'Surv.Monk S2'!BY76</f>
        <v>0</v>
      </c>
      <c r="L22" s="17">
        <f>'Surv.Monk S2'!BZ76</f>
        <v>0</v>
      </c>
      <c r="M22" s="16">
        <f>'Surv.Monk S2'!BX77</f>
        <v>1000</v>
      </c>
      <c r="N22" s="17">
        <f>'Surv.Monk S2'!BY77</f>
        <v>5000</v>
      </c>
      <c r="O22" s="18">
        <f>'Surv.Monk S2'!BZ77</f>
        <v>2000</v>
      </c>
    </row>
    <row r="23" spans="1:20" s="14" customFormat="1" ht="22.5" x14ac:dyDescent="0.25">
      <c r="A23" s="13">
        <v>306.33</v>
      </c>
      <c r="B23" s="14">
        <v>1</v>
      </c>
      <c r="C23" s="15" t="s">
        <v>26</v>
      </c>
      <c r="D23" s="16">
        <f>'Surv.Monk S2'!CA74</f>
        <v>96.25</v>
      </c>
      <c r="E23" s="17">
        <f>'Surv.Monk S2'!CB74</f>
        <v>284.375</v>
      </c>
      <c r="F23" s="17">
        <f>'Surv.Monk S2'!CC74</f>
        <v>740</v>
      </c>
      <c r="G23" s="16">
        <f>'Surv.Monk S2'!CA75</f>
        <v>100</v>
      </c>
      <c r="H23" s="17">
        <f>'Surv.Monk S2'!CB75</f>
        <v>225</v>
      </c>
      <c r="I23" s="17">
        <f>'Surv.Monk S2'!CC75</f>
        <v>500</v>
      </c>
      <c r="J23" s="16">
        <f>'Surv.Monk S2'!CA76</f>
        <v>0</v>
      </c>
      <c r="K23" s="17">
        <f>'Surv.Monk S2'!CB76</f>
        <v>0</v>
      </c>
      <c r="L23" s="17">
        <f>'Surv.Monk S2'!CC76</f>
        <v>0</v>
      </c>
      <c r="M23" s="16">
        <f>'Surv.Monk S2'!CA77</f>
        <v>500</v>
      </c>
      <c r="N23" s="17">
        <f>'Surv.Monk S2'!CB77</f>
        <v>1000</v>
      </c>
      <c r="O23" s="18">
        <f>'Surv.Monk S2'!CC77</f>
        <v>5000</v>
      </c>
    </row>
    <row r="24" spans="1:20" s="14" customFormat="1" ht="33.75" x14ac:dyDescent="0.25">
      <c r="A24" s="13">
        <v>306.35000000000002</v>
      </c>
      <c r="B24" s="14">
        <v>1</v>
      </c>
      <c r="C24" s="15" t="s">
        <v>27</v>
      </c>
      <c r="D24" s="16">
        <f>'Surv.Monk S2'!CD74</f>
        <v>104.375</v>
      </c>
      <c r="E24" s="17">
        <f>'Surv.Monk S2'!CE74</f>
        <v>286.25</v>
      </c>
      <c r="F24" s="17">
        <f>'Surv.Monk S2'!CF74</f>
        <v>713.75</v>
      </c>
      <c r="G24" s="16">
        <f>'Surv.Monk S2'!CD75</f>
        <v>100</v>
      </c>
      <c r="H24" s="17">
        <f>'Surv.Monk S2'!CE75</f>
        <v>250</v>
      </c>
      <c r="I24" s="17">
        <f>'Surv.Monk S2'!CF75</f>
        <v>500</v>
      </c>
      <c r="J24" s="16">
        <f>'Surv.Monk S2'!CD76</f>
        <v>0</v>
      </c>
      <c r="K24" s="17">
        <f>'Surv.Monk S2'!CE76</f>
        <v>0</v>
      </c>
      <c r="L24" s="17">
        <f>'Surv.Monk S2'!CF76</f>
        <v>0</v>
      </c>
      <c r="M24" s="16">
        <f>'Surv.Monk S2'!CD77</f>
        <v>500</v>
      </c>
      <c r="N24" s="17">
        <f>'Surv.Monk S2'!CE77</f>
        <v>1000</v>
      </c>
      <c r="O24" s="18">
        <f>'Surv.Monk S2'!CF77</f>
        <v>5000</v>
      </c>
    </row>
    <row r="25" spans="1:20" s="14" customFormat="1" ht="45" x14ac:dyDescent="0.25">
      <c r="A25" s="13">
        <v>306.37</v>
      </c>
      <c r="B25" s="14">
        <v>1</v>
      </c>
      <c r="C25" s="15" t="s">
        <v>28</v>
      </c>
      <c r="D25" s="16">
        <f>'Surv.Monk S2'!CG74</f>
        <v>470</v>
      </c>
      <c r="E25" s="17">
        <f>'Surv.Monk S2'!CH74</f>
        <v>1231.875</v>
      </c>
      <c r="F25" s="17">
        <f>'Surv.Monk S2'!CI74</f>
        <v>2385</v>
      </c>
      <c r="G25" s="16">
        <f>'Surv.Monk S2'!CG75</f>
        <v>100</v>
      </c>
      <c r="H25" s="17">
        <f>'Surv.Monk S2'!CH75</f>
        <v>275</v>
      </c>
      <c r="I25" s="17">
        <f>'Surv.Monk S2'!CI75</f>
        <v>500</v>
      </c>
      <c r="J25" s="16">
        <f>'Surv.Monk S2'!CG76</f>
        <v>0</v>
      </c>
      <c r="K25" s="17">
        <f>'Surv.Monk S2'!CH76</f>
        <v>0</v>
      </c>
      <c r="L25" s="17">
        <f>'Surv.Monk S2'!CI76</f>
        <v>0</v>
      </c>
      <c r="M25" s="16">
        <f>'Surv.Monk S2'!CG77</f>
        <v>10000</v>
      </c>
      <c r="N25" s="17">
        <f>'Surv.Monk S2'!CH77</f>
        <v>25000</v>
      </c>
      <c r="O25" s="18">
        <f>'Surv.Monk S2'!CI77</f>
        <v>50000</v>
      </c>
      <c r="P25" s="111"/>
    </row>
    <row r="26" spans="1:20" s="14" customFormat="1" ht="22.5" x14ac:dyDescent="0.25">
      <c r="A26" s="13">
        <v>306.40499999999997</v>
      </c>
      <c r="B26" s="14">
        <v>1</v>
      </c>
      <c r="C26" s="15" t="s">
        <v>29</v>
      </c>
      <c r="D26" s="16">
        <f>'Surv.Monk S2'!CK74</f>
        <v>792</v>
      </c>
      <c r="E26" s="17">
        <f>'Surv.Monk S2'!CL74</f>
        <v>1730.875</v>
      </c>
      <c r="F26" s="17">
        <f>'Surv.Monk S2'!CM74</f>
        <v>3604</v>
      </c>
      <c r="G26" s="16">
        <f>'Surv.Monk S2'!CK75</f>
        <v>100</v>
      </c>
      <c r="H26" s="17">
        <f>'Surv.Monk S2'!CL75</f>
        <v>250</v>
      </c>
      <c r="I26" s="17">
        <f>'Surv.Monk S2'!CM75</f>
        <v>500</v>
      </c>
      <c r="J26" s="16">
        <f>'Surv.Monk S2'!CG76</f>
        <v>0</v>
      </c>
      <c r="K26" s="17">
        <f>'Surv.Monk S2'!CH76</f>
        <v>0</v>
      </c>
      <c r="L26" s="17">
        <f>'Surv.Monk S2'!CI76</f>
        <v>0</v>
      </c>
      <c r="M26" s="16">
        <f>'Surv.Monk S2'!CK77</f>
        <v>25000</v>
      </c>
      <c r="N26" s="17">
        <f>'Surv.Monk S2'!CL77</f>
        <v>50000</v>
      </c>
      <c r="O26" s="18">
        <f>'Surv.Monk S2'!CM77</f>
        <v>100000</v>
      </c>
      <c r="P26" s="111" t="s">
        <v>551</v>
      </c>
      <c r="R26" s="140" t="s">
        <v>577</v>
      </c>
    </row>
    <row r="27" spans="1:20" s="14" customFormat="1" ht="22.5" x14ac:dyDescent="0.25">
      <c r="A27" s="13">
        <v>306.45</v>
      </c>
      <c r="B27" s="14">
        <v>3</v>
      </c>
      <c r="C27" s="15" t="s">
        <v>30</v>
      </c>
      <c r="D27" s="16">
        <f>'Surv.Monk S2'!CN74</f>
        <v>2280</v>
      </c>
      <c r="E27" s="17">
        <f>'Surv.Monk S2'!CO74</f>
        <v>4568.75</v>
      </c>
      <c r="F27" s="17">
        <f>'Surv.Monk S2'!CP74</f>
        <v>9531.25</v>
      </c>
      <c r="G27" s="16">
        <f>'Surv.Monk S2'!CN75</f>
        <v>1000</v>
      </c>
      <c r="H27" s="17">
        <f>'Surv.Monk S2'!CO75</f>
        <v>1500</v>
      </c>
      <c r="I27" s="17">
        <f>'Surv.Monk S2'!CP75</f>
        <v>3000</v>
      </c>
      <c r="J27" s="16">
        <f>'Surv.Monk S2'!CN76</f>
        <v>0</v>
      </c>
      <c r="K27" s="17">
        <f>'Surv.Monk S2'!CO76</f>
        <v>0</v>
      </c>
      <c r="L27" s="17">
        <f>'Surv.Monk S2'!CP76</f>
        <v>0</v>
      </c>
      <c r="M27" s="16">
        <f>'Surv.Monk S2'!CN77</f>
        <v>25000</v>
      </c>
      <c r="N27" s="17">
        <f>'Surv.Monk S2'!CO77</f>
        <v>50000</v>
      </c>
      <c r="O27" s="18">
        <f>'Surv.Monk S2'!CP77</f>
        <v>100000</v>
      </c>
      <c r="P27" s="111" t="s">
        <v>551</v>
      </c>
      <c r="R27" s="140" t="s">
        <v>578</v>
      </c>
    </row>
    <row r="28" spans="1:20" s="14" customFormat="1" ht="23.25" thickBot="1" x14ac:dyDescent="0.3">
      <c r="A28" s="13">
        <v>306.45499999999998</v>
      </c>
      <c r="B28" s="14">
        <v>1</v>
      </c>
      <c r="C28" s="15" t="s">
        <v>31</v>
      </c>
      <c r="D28" s="16">
        <f>'Surv.Monk S2'!CQ74</f>
        <v>795.25</v>
      </c>
      <c r="E28" s="17">
        <f>'Surv.Monk S2'!CR74</f>
        <v>1746.0256410256411</v>
      </c>
      <c r="F28" s="17">
        <f>'Surv.Monk S2'!CS74</f>
        <v>3537.9487179487178</v>
      </c>
      <c r="G28" s="145">
        <f>'Surv.Monk S2'!CQ75</f>
        <v>100</v>
      </c>
      <c r="H28" s="146">
        <f>'Surv.Monk S2'!CR75</f>
        <v>250</v>
      </c>
      <c r="I28" s="146">
        <f>'Surv.Monk S2'!CS75</f>
        <v>500</v>
      </c>
      <c r="J28" s="16">
        <f>'Surv.Monk S2'!CQ76</f>
        <v>0</v>
      </c>
      <c r="K28" s="17">
        <f>'Surv.Monk S2'!CR76</f>
        <v>20</v>
      </c>
      <c r="L28" s="17">
        <f>'Surv.Monk S2'!CS76</f>
        <v>0</v>
      </c>
      <c r="M28" s="16">
        <f>'Surv.Monk S2'!CQ77</f>
        <v>25000</v>
      </c>
      <c r="N28" s="17">
        <f>'Surv.Monk S2'!CR77</f>
        <v>50000</v>
      </c>
      <c r="O28" s="18">
        <f>'Surv.Monk S2'!CS77</f>
        <v>100000</v>
      </c>
      <c r="P28" s="111" t="s">
        <v>551</v>
      </c>
      <c r="R28" s="14" t="s">
        <v>579</v>
      </c>
    </row>
    <row r="29" spans="1:20" s="14" customFormat="1" ht="23.25" thickBot="1" x14ac:dyDescent="0.3">
      <c r="A29" s="13"/>
      <c r="B29" s="14">
        <v>3</v>
      </c>
      <c r="C29" s="15" t="s">
        <v>32</v>
      </c>
      <c r="D29" s="16">
        <f>'Surv.Monk S2'!CT74</f>
        <v>1501.9230769230769</v>
      </c>
      <c r="E29" s="17">
        <f>'Surv.Monk S2'!CU74</f>
        <v>3928.125</v>
      </c>
      <c r="F29" s="17">
        <f>'Surv.Monk S2'!CV74</f>
        <v>8288.461538461539</v>
      </c>
      <c r="G29" s="147">
        <f>'Surv.Monk S2'!CT75*2</f>
        <v>1000</v>
      </c>
      <c r="H29" s="148">
        <f>'Surv.Monk S2'!CU75*2</f>
        <v>2500</v>
      </c>
      <c r="I29" s="149">
        <f>'Surv.Monk S2'!CV75*2</f>
        <v>6000</v>
      </c>
      <c r="J29" s="17">
        <f>'Surv.Monk S2'!CT76</f>
        <v>0</v>
      </c>
      <c r="K29" s="17">
        <f>'Surv.Monk S2'!CU76</f>
        <v>0</v>
      </c>
      <c r="L29" s="17">
        <f>'Surv.Monk S2'!CV76</f>
        <v>0</v>
      </c>
      <c r="M29" s="16">
        <f>'Surv.Monk S2'!CT77</f>
        <v>25000</v>
      </c>
      <c r="N29" s="17">
        <f>'Surv.Monk S2'!CU77</f>
        <v>50000</v>
      </c>
      <c r="O29" s="18">
        <f>'Surv.Monk S2'!CV77</f>
        <v>100000</v>
      </c>
      <c r="P29" s="111" t="s">
        <v>551</v>
      </c>
      <c r="R29" s="150" t="s">
        <v>582</v>
      </c>
    </row>
    <row r="30" spans="1:20" s="14" customFormat="1" ht="22.5" x14ac:dyDescent="0.25">
      <c r="A30" s="13"/>
      <c r="B30" s="14">
        <v>1</v>
      </c>
      <c r="C30" s="15" t="s">
        <v>33</v>
      </c>
      <c r="D30" s="16">
        <f>'Surv.Monk S2'!CW74</f>
        <v>190</v>
      </c>
      <c r="E30" s="17">
        <f>'Surv.Monk S2'!CX74</f>
        <v>484.375</v>
      </c>
      <c r="F30" s="17">
        <f>'Surv.Monk S2'!CY74</f>
        <v>1128.75</v>
      </c>
      <c r="G30" s="10">
        <f>'Surv.Monk S2'!CW75</f>
        <v>100</v>
      </c>
      <c r="H30" s="11">
        <f>'Surv.Monk S2'!CX75</f>
        <v>250</v>
      </c>
      <c r="I30" s="11">
        <f>'Surv.Monk S2'!CY75</f>
        <v>500</v>
      </c>
      <c r="J30" s="16">
        <f>'Surv.Monk S2'!CW76</f>
        <v>0</v>
      </c>
      <c r="K30" s="17">
        <f>'Surv.Monk S2'!CX76</f>
        <v>0</v>
      </c>
      <c r="L30" s="17">
        <f>'Surv.Monk S2'!CY76</f>
        <v>0</v>
      </c>
      <c r="M30" s="16">
        <f>'Surv.Monk S2'!CW77</f>
        <v>2500</v>
      </c>
      <c r="N30" s="17">
        <f>'Surv.Monk S2'!CX77</f>
        <v>5000</v>
      </c>
      <c r="O30" s="18">
        <f>'Surv.Monk S2'!CY77</f>
        <v>10000</v>
      </c>
    </row>
    <row r="31" spans="1:20" s="14" customFormat="1" ht="22.5" x14ac:dyDescent="0.25">
      <c r="A31" s="13"/>
      <c r="B31" s="14">
        <v>1</v>
      </c>
      <c r="C31" s="15" t="s">
        <v>34</v>
      </c>
      <c r="D31" s="16">
        <f>'Surv.Monk S2'!CZ74</f>
        <v>89.65</v>
      </c>
      <c r="E31" s="17">
        <f>'Surv.Monk S2'!DA74</f>
        <v>237.55</v>
      </c>
      <c r="F31" s="17">
        <f>'Surv.Monk S2'!DB74</f>
        <v>531.32500000000005</v>
      </c>
      <c r="G31" s="16">
        <f>'Surv.Monk S2'!CZ75</f>
        <v>50</v>
      </c>
      <c r="H31" s="17">
        <f>'Surv.Monk S2'!DA75</f>
        <v>100</v>
      </c>
      <c r="I31" s="17">
        <f>'Surv.Monk S2'!DB75</f>
        <v>200</v>
      </c>
      <c r="J31" s="16">
        <f>'Surv.Monk S2'!CZ76</f>
        <v>0</v>
      </c>
      <c r="K31" s="17">
        <f>'Surv.Monk S2'!DA76</f>
        <v>0</v>
      </c>
      <c r="L31" s="17">
        <f>'Surv.Monk S2'!DB76</f>
        <v>0</v>
      </c>
      <c r="M31" s="16">
        <f>'Surv.Monk S2'!CZ77</f>
        <v>500</v>
      </c>
      <c r="N31" s="17">
        <f>'Surv.Monk S2'!DA77</f>
        <v>1500</v>
      </c>
      <c r="O31" s="18">
        <f>'Surv.Monk S2'!DB77</f>
        <v>5000</v>
      </c>
    </row>
    <row r="32" spans="1:20" s="14" customFormat="1" ht="23.25" thickBot="1" x14ac:dyDescent="0.3">
      <c r="A32" s="13">
        <v>306.40499999999997</v>
      </c>
      <c r="B32" s="14">
        <v>2</v>
      </c>
      <c r="C32" s="15" t="s">
        <v>35</v>
      </c>
      <c r="D32" s="16">
        <f>'Surv.Monk S2'!DC74</f>
        <v>2800</v>
      </c>
      <c r="E32" s="17">
        <f>'Surv.Monk S2'!DD74</f>
        <v>7281.25</v>
      </c>
      <c r="F32" s="17">
        <f>'Surv.Monk S2'!DE74</f>
        <v>14840</v>
      </c>
      <c r="G32" s="145">
        <f>'Surv.Monk S2'!DC75*2</f>
        <v>250</v>
      </c>
      <c r="H32" s="146">
        <f>'Surv.Monk S2'!DD75*2</f>
        <v>1000</v>
      </c>
      <c r="I32" s="146">
        <f>'Surv.Monk S2'!DE75</f>
        <v>1000</v>
      </c>
      <c r="J32" s="16">
        <f>'Surv.Monk S2'!DC76</f>
        <v>0</v>
      </c>
      <c r="K32" s="17">
        <f>'Surv.Monk S2'!DD76</f>
        <v>0</v>
      </c>
      <c r="L32" s="17">
        <f>'Surv.Monk S2'!DE76</f>
        <v>0</v>
      </c>
      <c r="M32" s="16">
        <f>'Surv.Monk S2'!DC77</f>
        <v>100000</v>
      </c>
      <c r="N32" s="17">
        <f>'Surv.Monk S2'!DD77</f>
        <v>250000</v>
      </c>
      <c r="O32" s="18">
        <f>'Surv.Monk S2'!DE77</f>
        <v>500000</v>
      </c>
      <c r="P32" s="111" t="s">
        <v>551</v>
      </c>
      <c r="Q32" s="17">
        <f>AVERAGE(G32,G26)</f>
        <v>175</v>
      </c>
      <c r="R32" s="17">
        <f>AVERAGE(H32,H26)</f>
        <v>625</v>
      </c>
      <c r="S32" s="17">
        <f>AVERAGE(I32,I26)</f>
        <v>750</v>
      </c>
      <c r="T32" s="150" t="s">
        <v>582</v>
      </c>
    </row>
    <row r="33" spans="1:20" s="14" customFormat="1" ht="45.75" thickBot="1" x14ac:dyDescent="0.3">
      <c r="A33" s="13">
        <v>306.45999999999998</v>
      </c>
      <c r="B33" s="14">
        <v>3</v>
      </c>
      <c r="C33" s="15" t="s">
        <v>36</v>
      </c>
      <c r="D33" s="16">
        <f>'Surv.Monk S2'!DF74</f>
        <v>3784.375</v>
      </c>
      <c r="E33" s="17">
        <f>'Surv.Monk S2'!DG74</f>
        <v>9188.75</v>
      </c>
      <c r="F33" s="17">
        <f>'Surv.Monk S2'!DH74</f>
        <v>19225</v>
      </c>
      <c r="G33" s="147">
        <f>'Surv.Monk S2'!DF75</f>
        <v>500</v>
      </c>
      <c r="H33" s="148">
        <f>'Surv.Monk S2'!DG75</f>
        <v>1000</v>
      </c>
      <c r="I33" s="149">
        <f>'Surv.Monk S2'!DH75*2</f>
        <v>4000</v>
      </c>
      <c r="J33" s="17">
        <f>'Surv.Monk S2'!DF76</f>
        <v>0</v>
      </c>
      <c r="K33" s="17">
        <f>'Surv.Monk S2'!DG76</f>
        <v>0</v>
      </c>
      <c r="L33" s="17">
        <f>'Surv.Monk S2'!DH76</f>
        <v>0</v>
      </c>
      <c r="M33" s="16">
        <f>'Surv.Monk S2'!DF77</f>
        <v>100000</v>
      </c>
      <c r="N33" s="17">
        <f>'Surv.Monk S2'!DG77</f>
        <v>250000</v>
      </c>
      <c r="O33" s="18">
        <f>'Surv.Monk S2'!DH77</f>
        <v>500000</v>
      </c>
      <c r="P33" s="111" t="s">
        <v>551</v>
      </c>
      <c r="Q33" s="17">
        <f>AVERAGE(G33,G13)</f>
        <v>300</v>
      </c>
      <c r="R33" s="17">
        <f>AVERAGE(H33,H13)</f>
        <v>625</v>
      </c>
      <c r="S33" s="17">
        <f>AVERAGE(I33,I13)</f>
        <v>2250</v>
      </c>
      <c r="T33" s="150" t="s">
        <v>582</v>
      </c>
    </row>
    <row r="34" spans="1:20" s="14" customFormat="1" ht="33.75" x14ac:dyDescent="0.25">
      <c r="A34" s="13">
        <v>306.435</v>
      </c>
      <c r="B34" s="14">
        <v>1</v>
      </c>
      <c r="C34" s="15" t="s">
        <v>37</v>
      </c>
      <c r="D34" s="16">
        <f>'Surv.Monk S2'!DI74</f>
        <v>211.875</v>
      </c>
      <c r="E34" s="17">
        <f>'Surv.Monk S2'!DJ74</f>
        <v>703.75</v>
      </c>
      <c r="F34" s="17">
        <f>'Surv.Monk S2'!DK74</f>
        <v>3287.7</v>
      </c>
      <c r="G34" s="10">
        <f>'Surv.Monk S2'!DI75</f>
        <v>100</v>
      </c>
      <c r="H34" s="11">
        <f>'Surv.Monk S2'!DJ75</f>
        <v>250</v>
      </c>
      <c r="I34" s="11">
        <f>'Surv.Monk S2'!DK75</f>
        <v>500</v>
      </c>
      <c r="J34" s="16">
        <f>'Surv.Monk S2'!DI76</f>
        <v>0</v>
      </c>
      <c r="K34" s="17">
        <f>'Surv.Monk S2'!DJ76</f>
        <v>0</v>
      </c>
      <c r="L34" s="17">
        <f>'Surv.Monk S2'!DK76</f>
        <v>0</v>
      </c>
      <c r="M34" s="16">
        <f>'Surv.Monk S2'!DI77</f>
        <v>2500</v>
      </c>
      <c r="N34" s="17">
        <f>'Surv.Monk S2'!DJ77</f>
        <v>5000</v>
      </c>
      <c r="O34" s="18">
        <f>'Surv.Monk S2'!DK77</f>
        <v>100000</v>
      </c>
      <c r="P34" s="111"/>
    </row>
    <row r="35" spans="1:20" s="14" customFormat="1" ht="22.5" x14ac:dyDescent="0.25">
      <c r="A35" s="13">
        <v>306.48</v>
      </c>
      <c r="B35" s="14">
        <v>2</v>
      </c>
      <c r="C35" s="15" t="s">
        <v>38</v>
      </c>
      <c r="D35" s="16">
        <f>'Surv.Monk S2'!DL74</f>
        <v>861.25</v>
      </c>
      <c r="E35" s="17">
        <f>'Surv.Monk S2'!DM74</f>
        <v>2130</v>
      </c>
      <c r="F35" s="17">
        <f>'Surv.Monk S2'!DN74</f>
        <v>5095</v>
      </c>
      <c r="G35" s="16">
        <f>'Surv.Monk S2'!DL75</f>
        <v>125</v>
      </c>
      <c r="H35" s="17">
        <f>'Surv.Monk S2'!DM75</f>
        <v>500</v>
      </c>
      <c r="I35" s="17">
        <f>'Surv.Monk S2'!DN75</f>
        <v>1000</v>
      </c>
      <c r="J35" s="16">
        <f>'Surv.Monk S2'!DL76</f>
        <v>0</v>
      </c>
      <c r="K35" s="17">
        <f>'Surv.Monk S2'!DM76</f>
        <v>0</v>
      </c>
      <c r="L35" s="17">
        <f>'Surv.Monk S2'!DN76</f>
        <v>0</v>
      </c>
      <c r="M35" s="16">
        <f>'Surv.Monk S2'!DL77</f>
        <v>25000</v>
      </c>
      <c r="N35" s="17">
        <f>'Surv.Monk S2'!DM77</f>
        <v>50000</v>
      </c>
      <c r="O35" s="18">
        <f>'Surv.Monk S2'!DN77</f>
        <v>100000</v>
      </c>
      <c r="P35" s="111" t="s">
        <v>551</v>
      </c>
      <c r="T35" s="14" t="s">
        <v>580</v>
      </c>
    </row>
    <row r="36" spans="1:20" s="14" customFormat="1" ht="22.5" x14ac:dyDescent="0.25">
      <c r="A36" s="13">
        <v>306.48</v>
      </c>
      <c r="B36" s="14">
        <v>2</v>
      </c>
      <c r="C36" s="15" t="s">
        <v>39</v>
      </c>
      <c r="D36" s="16">
        <f>'Surv.Monk S2'!DO74</f>
        <v>1598.75</v>
      </c>
      <c r="E36" s="17">
        <f>'Surv.Monk S2'!DP74</f>
        <v>3762.5</v>
      </c>
      <c r="F36" s="17">
        <f>'Surv.Monk S2'!DQ74</f>
        <v>22352.5</v>
      </c>
      <c r="G36" s="16">
        <f>'Surv.Monk S2'!DO75</f>
        <v>125</v>
      </c>
      <c r="H36" s="17">
        <f>'Surv.Monk S2'!DP75</f>
        <v>625</v>
      </c>
      <c r="I36" s="17">
        <f>'Surv.Monk S2'!DQ75</f>
        <v>1000</v>
      </c>
      <c r="J36" s="16">
        <f>'Surv.Monk S2'!DO76</f>
        <v>0</v>
      </c>
      <c r="K36" s="17">
        <f>'Surv.Monk S2'!DP76</f>
        <v>0</v>
      </c>
      <c r="L36" s="17">
        <f>'Surv.Monk S2'!DQ76</f>
        <v>0</v>
      </c>
      <c r="M36" s="16">
        <f>'Surv.Monk S2'!DO77</f>
        <v>50000</v>
      </c>
      <c r="N36" s="17">
        <f>'Surv.Monk S2'!DP77</f>
        <v>100000</v>
      </c>
      <c r="O36" s="18">
        <f>'Surv.Monk S2'!DQ77</f>
        <v>750000</v>
      </c>
      <c r="P36" s="111" t="s">
        <v>551</v>
      </c>
      <c r="Q36" s="17">
        <f>AVERAGE(G35:G36)</f>
        <v>125</v>
      </c>
      <c r="R36" s="17">
        <f>AVERAGE(H35:H36)</f>
        <v>562.5</v>
      </c>
      <c r="S36" s="17">
        <f>AVERAGE(I35:I36)</f>
        <v>1000</v>
      </c>
    </row>
    <row r="37" spans="1:20" s="14" customFormat="1" ht="45" x14ac:dyDescent="0.25">
      <c r="A37" s="13">
        <v>306.52499999999998</v>
      </c>
      <c r="B37" s="14">
        <v>2</v>
      </c>
      <c r="C37" s="15" t="s">
        <v>40</v>
      </c>
      <c r="D37" s="16">
        <f>'Surv.Monk S2'!DS74</f>
        <v>520</v>
      </c>
      <c r="E37" s="17">
        <f>'Surv.Monk S2'!DT74</f>
        <v>1963.75</v>
      </c>
      <c r="F37" s="17">
        <f>'Surv.Monk S2'!DU74</f>
        <v>4372.5</v>
      </c>
      <c r="G37" s="16">
        <f>'Surv.Monk S2'!DS75</f>
        <v>125</v>
      </c>
      <c r="H37" s="17">
        <f>'Surv.Monk S2'!DT75</f>
        <v>500</v>
      </c>
      <c r="I37" s="17">
        <f>'Surv.Monk S2'!DU75</f>
        <v>1000</v>
      </c>
      <c r="J37" s="16">
        <f>'Surv.Monk S2'!DS76</f>
        <v>0</v>
      </c>
      <c r="K37" s="17">
        <f>'Surv.Monk S2'!DT76</f>
        <v>0</v>
      </c>
      <c r="L37" s="17">
        <f>'Surv.Monk S2'!DU76</f>
        <v>0</v>
      </c>
      <c r="M37" s="16">
        <f>'Surv.Monk S2'!DS77</f>
        <v>10000</v>
      </c>
      <c r="N37" s="17">
        <f>'Surv.Monk S2'!DT77</f>
        <v>25000</v>
      </c>
      <c r="O37" s="18">
        <f>'Surv.Monk S2'!DU77</f>
        <v>100000</v>
      </c>
    </row>
    <row r="38" spans="1:20" s="8" customFormat="1" ht="33.75" x14ac:dyDescent="0.25">
      <c r="A38" s="7">
        <v>306.55500000000001</v>
      </c>
      <c r="B38" s="8">
        <v>2</v>
      </c>
      <c r="C38" s="9" t="s">
        <v>41</v>
      </c>
      <c r="D38" s="10">
        <f>'Surv.Monk S2'!DV74</f>
        <v>360</v>
      </c>
      <c r="E38" s="11">
        <f>'Surv.Monk S2'!DW74</f>
        <v>1116.25</v>
      </c>
      <c r="F38" s="11">
        <f>'Surv.Monk S2'!DX74</f>
        <v>2373.75</v>
      </c>
      <c r="G38" s="10">
        <f>'Surv.Monk S2'!DV75</f>
        <v>225</v>
      </c>
      <c r="H38" s="11">
        <f>'Surv.Monk S2'!DW75</f>
        <v>500</v>
      </c>
      <c r="I38" s="11">
        <f>'Surv.Monk S2'!DX75</f>
        <v>1000</v>
      </c>
      <c r="J38" s="10">
        <f>'Surv.Monk S2'!DV76</f>
        <v>0</v>
      </c>
      <c r="K38" s="11">
        <f>'Surv.Monk S2'!DW76</f>
        <v>0</v>
      </c>
      <c r="L38" s="11">
        <f>'Surv.Monk S2'!DX76</f>
        <v>0</v>
      </c>
      <c r="M38" s="10">
        <f>'Surv.Monk S2'!DV77</f>
        <v>1000</v>
      </c>
      <c r="N38" s="11">
        <f>'Surv.Monk S2'!DW77</f>
        <v>5000</v>
      </c>
      <c r="O38" s="12">
        <f>'Surv.Monk S2'!DX77</f>
        <v>10000</v>
      </c>
      <c r="P38" s="14"/>
      <c r="Q38" s="11">
        <f>AVERAGE(G37:G38)</f>
        <v>175</v>
      </c>
      <c r="R38" s="11">
        <f t="shared" ref="R38:S39" si="3">AVERAGE(H37:H38)</f>
        <v>500</v>
      </c>
      <c r="S38" s="11">
        <f t="shared" si="3"/>
        <v>1000</v>
      </c>
    </row>
    <row r="39" spans="1:20" s="14" customFormat="1" ht="33.75" x14ac:dyDescent="0.25">
      <c r="A39" s="13">
        <v>306.55500000000001</v>
      </c>
      <c r="B39" s="14">
        <v>2</v>
      </c>
      <c r="C39" s="15" t="s">
        <v>42</v>
      </c>
      <c r="D39" s="16">
        <f>'Surv.Monk S2'!DY74</f>
        <v>1026.25</v>
      </c>
      <c r="E39" s="17">
        <f>'Surv.Monk S2'!DZ74</f>
        <v>2855</v>
      </c>
      <c r="F39" s="17">
        <f>'Surv.Monk S2'!EA74</f>
        <v>6488.75</v>
      </c>
      <c r="G39" s="16">
        <f>'Surv.Monk S2'!DY75</f>
        <v>500</v>
      </c>
      <c r="H39" s="17">
        <f>'Surv.Monk S2'!DZ75</f>
        <v>1000</v>
      </c>
      <c r="I39" s="17">
        <f>'Surv.Monk S2'!EA75</f>
        <v>2000</v>
      </c>
      <c r="J39" s="16">
        <f>'Surv.Monk S2'!DY76</f>
        <v>0</v>
      </c>
      <c r="K39" s="17">
        <f>'Surv.Monk S2'!DZ76</f>
        <v>100</v>
      </c>
      <c r="L39" s="17">
        <f>'Surv.Monk S2'!EA76</f>
        <v>0</v>
      </c>
      <c r="M39" s="16">
        <f>'Surv.Monk S2'!DY77</f>
        <v>10000</v>
      </c>
      <c r="N39" s="17">
        <f>'Surv.Monk S2'!DZ77</f>
        <v>25000</v>
      </c>
      <c r="O39" s="18">
        <f>'Surv.Monk S2'!EA77</f>
        <v>50000</v>
      </c>
      <c r="Q39" s="17">
        <f>AVERAGE(G38:G39)</f>
        <v>362.5</v>
      </c>
      <c r="R39" s="17">
        <f t="shared" si="3"/>
        <v>750</v>
      </c>
      <c r="S39" s="17">
        <f t="shared" si="3"/>
        <v>1500</v>
      </c>
    </row>
    <row r="41" spans="1:20" x14ac:dyDescent="0.25">
      <c r="A41" s="163" t="s">
        <v>44</v>
      </c>
      <c r="B41" s="163"/>
      <c r="C41" s="163"/>
      <c r="D41" s="163"/>
      <c r="E41" s="163"/>
      <c r="F41" s="163"/>
      <c r="G41" s="163"/>
      <c r="H41" s="163"/>
      <c r="I41" s="163"/>
      <c r="J41" s="163"/>
      <c r="K41" s="163"/>
      <c r="L41" s="163"/>
      <c r="M41" s="163"/>
      <c r="N41" s="163"/>
      <c r="O41" s="163"/>
    </row>
  </sheetData>
  <mergeCells count="5">
    <mergeCell ref="D1:F1"/>
    <mergeCell ref="G1:I1"/>
    <mergeCell ref="J1:L1"/>
    <mergeCell ref="M1:O1"/>
    <mergeCell ref="A41:O41"/>
  </mergeCells>
  <phoneticPr fontId="2" type="noConversion"/>
  <conditionalFormatting sqref="B1:B1048576">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79"/>
  <sheetViews>
    <sheetView topLeftCell="CM1" zoomScale="150" zoomScaleNormal="150" workbookViewId="0">
      <pane ySplit="2" topLeftCell="A33" activePane="bottomLeft" state="frozen"/>
      <selection activeCell="J1" sqref="J1"/>
      <selection pane="bottomLeft" activeCell="CV79" sqref="CV79"/>
    </sheetView>
  </sheetViews>
  <sheetFormatPr defaultColWidth="11" defaultRowHeight="15.75" x14ac:dyDescent="0.25"/>
  <cols>
    <col min="1" max="1" width="17.625" customWidth="1"/>
    <col min="2" max="17" width="8.875" customWidth="1"/>
    <col min="18" max="18" width="10.875" style="108"/>
    <col min="19" max="20" width="10.875" style="79"/>
    <col min="21" max="21" width="10.875" style="108"/>
    <col min="22" max="23" width="10.875" style="79"/>
    <col min="24" max="24" width="10.875" style="108"/>
    <col min="25" max="26" width="10.875" style="79"/>
    <col min="27" max="27" width="10.875" style="108"/>
    <col min="28" max="29" width="10.875" style="79"/>
    <col min="30" max="30" width="10.875" style="108"/>
    <col min="31" max="32" width="10.875" style="79"/>
    <col min="33" max="33" width="10.875" style="108"/>
    <col min="34" max="35" width="10.875" style="79"/>
    <col min="36" max="36" width="10.875" style="108"/>
    <col min="37" max="38" width="10.875" style="79"/>
    <col min="39" max="39" width="10.875" style="108"/>
    <col min="40" max="41" width="10.875" style="79"/>
    <col min="42" max="42" width="10.875" style="108"/>
    <col min="43" max="44" width="10.875" style="79"/>
    <col min="45" max="45" width="10.875" style="108"/>
    <col min="46" max="47" width="10.875" style="79"/>
    <col min="48" max="48" width="10.875" style="108"/>
    <col min="49" max="50" width="10.875" style="79"/>
    <col min="51" max="51" width="10.875" style="108"/>
    <col min="52" max="53" width="10.875" style="79"/>
    <col min="54" max="54" width="10.875" style="112"/>
    <col min="55" max="56" width="10.875" style="113"/>
    <col min="57" max="57" width="10.875" style="112"/>
    <col min="58" max="59" width="10.875" style="113"/>
    <col min="60" max="60" width="10.875" style="112"/>
    <col min="61" max="62" width="10.875" style="113"/>
    <col min="63" max="63" width="10.875" style="82"/>
    <col min="64" max="64" width="10.875" style="108"/>
    <col min="65" max="66" width="10.875" style="79"/>
    <col min="67" max="67" width="10.875" style="108"/>
    <col min="68" max="69" width="10.875" style="79"/>
    <col min="70" max="70" width="10.875" style="108"/>
    <col min="71" max="72" width="10.875" style="79"/>
    <col min="73" max="73" width="10.875" style="108"/>
    <col min="74" max="75" width="10.875" style="79"/>
    <col min="76" max="76" width="10.875" style="108"/>
    <col min="77" max="78" width="10.875" style="79"/>
    <col min="79" max="79" width="10.875" style="108"/>
    <col min="80" max="81" width="10.875" style="79"/>
    <col min="82" max="82" width="10.875" style="108"/>
    <col min="83" max="84" width="10.875" style="79"/>
    <col min="85" max="85" width="10.875" style="108"/>
    <col min="86" max="87" width="10.875" style="79"/>
    <col min="88" max="88" width="10.875" style="82"/>
    <col min="89" max="89" width="10.875" style="112"/>
    <col min="90" max="91" width="10.875" style="113"/>
    <col min="92" max="92" width="10.875" style="112"/>
    <col min="93" max="94" width="10.875" style="113"/>
    <col min="95" max="95" width="10.875" style="112"/>
    <col min="96" max="97" width="10.875" style="113"/>
    <col min="98" max="98" width="10.875" style="112"/>
    <col min="99" max="100" width="10.875" style="113"/>
    <col min="101" max="101" width="10.875" style="108"/>
    <col min="102" max="103" width="10.875" style="79"/>
    <col min="104" max="104" width="10.875" style="108"/>
    <col min="105" max="106" width="10.875" style="79"/>
    <col min="107" max="107" width="10.875" style="112"/>
    <col min="108" max="109" width="10.875" style="113"/>
    <col min="110" max="110" width="10.875" style="112"/>
    <col min="111" max="112" width="10.875" style="113"/>
    <col min="113" max="113" width="10.875" style="112"/>
    <col min="114" max="115" width="10.875" style="113"/>
    <col min="116" max="116" width="10.875" style="112"/>
    <col min="117" max="118" width="10.875" style="113"/>
    <col min="119" max="119" width="10.875" style="112"/>
    <col min="120" max="121" width="10.875" style="113"/>
    <col min="122" max="122" width="10.875" style="82"/>
    <col min="123" max="123" width="10.875" style="108"/>
    <col min="124" max="125" width="10.875" style="79"/>
    <col min="126" max="126" width="10.875" style="108"/>
    <col min="127" max="128" width="10.875" style="79"/>
    <col min="129" max="129" width="10.875" style="108"/>
    <col min="130" max="131" width="10.875" style="79"/>
    <col min="132" max="132" width="10.875" style="82"/>
    <col min="133" max="140" width="10.875" style="79"/>
  </cols>
  <sheetData>
    <row r="1" spans="1:140" s="81" customFormat="1" x14ac:dyDescent="0.25">
      <c r="A1" s="81" t="s">
        <v>92</v>
      </c>
      <c r="B1" s="81" t="s">
        <v>93</v>
      </c>
      <c r="I1" s="81" t="s">
        <v>94</v>
      </c>
      <c r="R1" s="130" t="s">
        <v>6</v>
      </c>
      <c r="S1" s="82"/>
      <c r="T1" s="82"/>
      <c r="U1" s="130" t="s">
        <v>7</v>
      </c>
      <c r="V1" s="82"/>
      <c r="W1" s="82"/>
      <c r="X1" s="130" t="s">
        <v>8</v>
      </c>
      <c r="Y1" s="82"/>
      <c r="Z1" s="82"/>
      <c r="AA1" s="130" t="s">
        <v>9</v>
      </c>
      <c r="AB1" s="82"/>
      <c r="AC1" s="82"/>
      <c r="AD1" s="130" t="s">
        <v>10</v>
      </c>
      <c r="AE1" s="82"/>
      <c r="AF1" s="82"/>
      <c r="AG1" s="130" t="s">
        <v>11</v>
      </c>
      <c r="AH1" s="82"/>
      <c r="AI1" s="82"/>
      <c r="AJ1" s="130" t="s">
        <v>12</v>
      </c>
      <c r="AK1" s="82"/>
      <c r="AL1" s="82"/>
      <c r="AM1" s="130" t="s">
        <v>13</v>
      </c>
      <c r="AN1" s="82"/>
      <c r="AO1" s="82"/>
      <c r="AP1" s="130" t="s">
        <v>14</v>
      </c>
      <c r="AQ1" s="82"/>
      <c r="AR1" s="82"/>
      <c r="AS1" s="130" t="s">
        <v>15</v>
      </c>
      <c r="AT1" s="82"/>
      <c r="AU1" s="82"/>
      <c r="AV1" s="130" t="s">
        <v>16</v>
      </c>
      <c r="AW1" s="82"/>
      <c r="AX1" s="82"/>
      <c r="AY1" s="130" t="s">
        <v>17</v>
      </c>
      <c r="AZ1" s="82"/>
      <c r="BA1" s="82"/>
      <c r="BB1" s="130" t="s">
        <v>18</v>
      </c>
      <c r="BC1" s="82"/>
      <c r="BD1" s="82"/>
      <c r="BE1" s="130" t="s">
        <v>19</v>
      </c>
      <c r="BF1" s="82"/>
      <c r="BG1" s="82"/>
      <c r="BH1" s="130" t="s">
        <v>20</v>
      </c>
      <c r="BI1" s="82"/>
      <c r="BJ1" s="82"/>
      <c r="BK1" s="82" t="s">
        <v>95</v>
      </c>
      <c r="BL1" s="130" t="s">
        <v>21</v>
      </c>
      <c r="BM1" s="82"/>
      <c r="BN1" s="82"/>
      <c r="BO1" s="130" t="s">
        <v>22</v>
      </c>
      <c r="BP1" s="82"/>
      <c r="BQ1" s="82"/>
      <c r="BR1" s="130" t="s">
        <v>23</v>
      </c>
      <c r="BS1" s="82"/>
      <c r="BT1" s="82"/>
      <c r="BU1" s="130" t="s">
        <v>24</v>
      </c>
      <c r="BV1" s="82"/>
      <c r="BW1" s="82"/>
      <c r="BX1" s="130" t="s">
        <v>25</v>
      </c>
      <c r="BY1" s="82"/>
      <c r="BZ1" s="82"/>
      <c r="CA1" s="130" t="s">
        <v>26</v>
      </c>
      <c r="CB1" s="82"/>
      <c r="CC1" s="82"/>
      <c r="CD1" s="130" t="s">
        <v>27</v>
      </c>
      <c r="CE1" s="82"/>
      <c r="CF1" s="82"/>
      <c r="CG1" s="130" t="s">
        <v>28</v>
      </c>
      <c r="CH1" s="82"/>
      <c r="CI1" s="82"/>
      <c r="CJ1" s="82" t="s">
        <v>96</v>
      </c>
      <c r="CK1" s="130" t="s">
        <v>29</v>
      </c>
      <c r="CL1" s="82"/>
      <c r="CM1" s="82"/>
      <c r="CN1" s="130" t="s">
        <v>30</v>
      </c>
      <c r="CO1" s="82"/>
      <c r="CP1" s="82"/>
      <c r="CQ1" s="130" t="s">
        <v>31</v>
      </c>
      <c r="CR1" s="82"/>
      <c r="CS1" s="82"/>
      <c r="CT1" s="130" t="s">
        <v>32</v>
      </c>
      <c r="CU1" s="82"/>
      <c r="CV1" s="82"/>
      <c r="CW1" s="130" t="s">
        <v>33</v>
      </c>
      <c r="CX1" s="82"/>
      <c r="CY1" s="82"/>
      <c r="CZ1" s="130" t="s">
        <v>34</v>
      </c>
      <c r="DA1" s="82"/>
      <c r="DB1" s="82"/>
      <c r="DC1" s="130" t="s">
        <v>35</v>
      </c>
      <c r="DD1" s="82"/>
      <c r="DE1" s="82"/>
      <c r="DF1" s="130" t="s">
        <v>36</v>
      </c>
      <c r="DG1" s="82"/>
      <c r="DH1" s="82"/>
      <c r="DI1" s="130" t="s">
        <v>37</v>
      </c>
      <c r="DJ1" s="82"/>
      <c r="DK1" s="82"/>
      <c r="DL1" s="130" t="s">
        <v>38</v>
      </c>
      <c r="DM1" s="82"/>
      <c r="DN1" s="82"/>
      <c r="DO1" s="130" t="s">
        <v>39</v>
      </c>
      <c r="DP1" s="82"/>
      <c r="DQ1" s="82"/>
      <c r="DR1" s="82" t="s">
        <v>97</v>
      </c>
      <c r="DS1" s="130" t="s">
        <v>40</v>
      </c>
      <c r="DT1" s="82"/>
      <c r="DU1" s="82"/>
      <c r="DV1" s="130" t="s">
        <v>41</v>
      </c>
      <c r="DW1" s="82"/>
      <c r="DX1" s="82"/>
      <c r="DY1" s="130" t="s">
        <v>42</v>
      </c>
      <c r="DZ1" s="82"/>
      <c r="EA1" s="82"/>
      <c r="EB1" s="82" t="s">
        <v>98</v>
      </c>
      <c r="EC1" s="82"/>
      <c r="ED1" s="82"/>
      <c r="EE1" s="82"/>
      <c r="EF1" s="82"/>
      <c r="EG1" s="82"/>
      <c r="EH1" s="82"/>
      <c r="EI1" s="82"/>
      <c r="EJ1" s="82"/>
    </row>
    <row r="2" spans="1:140" s="81" customFormat="1" x14ac:dyDescent="0.25">
      <c r="B2" s="81" t="s">
        <v>99</v>
      </c>
      <c r="C2" s="81" t="s">
        <v>100</v>
      </c>
      <c r="D2" s="81" t="s">
        <v>101</v>
      </c>
      <c r="E2" s="81" t="s">
        <v>102</v>
      </c>
      <c r="F2" s="81" t="s">
        <v>103</v>
      </c>
      <c r="G2" s="81" t="s">
        <v>104</v>
      </c>
      <c r="H2" s="81" t="s">
        <v>105</v>
      </c>
      <c r="I2" s="81" t="s">
        <v>106</v>
      </c>
      <c r="J2" s="81" t="s">
        <v>107</v>
      </c>
      <c r="K2" s="81" t="s">
        <v>108</v>
      </c>
      <c r="L2" s="81" t="s">
        <v>109</v>
      </c>
      <c r="M2" s="81" t="s">
        <v>110</v>
      </c>
      <c r="N2" s="81" t="s">
        <v>111</v>
      </c>
      <c r="O2" s="81" t="s">
        <v>112</v>
      </c>
      <c r="P2" s="81" t="s">
        <v>113</v>
      </c>
      <c r="Q2" s="81" t="s">
        <v>105</v>
      </c>
      <c r="R2" s="130" t="s">
        <v>114</v>
      </c>
      <c r="S2" s="82" t="s">
        <v>115</v>
      </c>
      <c r="T2" s="82" t="s">
        <v>116</v>
      </c>
      <c r="U2" s="130" t="s">
        <v>114</v>
      </c>
      <c r="V2" s="82" t="s">
        <v>115</v>
      </c>
      <c r="W2" s="82" t="s">
        <v>116</v>
      </c>
      <c r="X2" s="130" t="s">
        <v>114</v>
      </c>
      <c r="Y2" s="82" t="s">
        <v>115</v>
      </c>
      <c r="Z2" s="82" t="s">
        <v>116</v>
      </c>
      <c r="AA2" s="130" t="s">
        <v>114</v>
      </c>
      <c r="AB2" s="82" t="s">
        <v>115</v>
      </c>
      <c r="AC2" s="82" t="s">
        <v>116</v>
      </c>
      <c r="AD2" s="130" t="s">
        <v>114</v>
      </c>
      <c r="AE2" s="82" t="s">
        <v>115</v>
      </c>
      <c r="AF2" s="82" t="s">
        <v>116</v>
      </c>
      <c r="AG2" s="130" t="s">
        <v>114</v>
      </c>
      <c r="AH2" s="82" t="s">
        <v>115</v>
      </c>
      <c r="AI2" s="82" t="s">
        <v>116</v>
      </c>
      <c r="AJ2" s="130" t="s">
        <v>114</v>
      </c>
      <c r="AK2" s="82" t="s">
        <v>115</v>
      </c>
      <c r="AL2" s="82" t="s">
        <v>116</v>
      </c>
      <c r="AM2" s="130" t="s">
        <v>114</v>
      </c>
      <c r="AN2" s="82" t="s">
        <v>115</v>
      </c>
      <c r="AO2" s="82" t="s">
        <v>116</v>
      </c>
      <c r="AP2" s="130" t="s">
        <v>114</v>
      </c>
      <c r="AQ2" s="82" t="s">
        <v>115</v>
      </c>
      <c r="AR2" s="82" t="s">
        <v>116</v>
      </c>
      <c r="AS2" s="130" t="s">
        <v>114</v>
      </c>
      <c r="AT2" s="82" t="s">
        <v>115</v>
      </c>
      <c r="AU2" s="82" t="s">
        <v>116</v>
      </c>
      <c r="AV2" s="130" t="s">
        <v>114</v>
      </c>
      <c r="AW2" s="82" t="s">
        <v>115</v>
      </c>
      <c r="AX2" s="82" t="s">
        <v>116</v>
      </c>
      <c r="AY2" s="130" t="s">
        <v>114</v>
      </c>
      <c r="AZ2" s="82" t="s">
        <v>115</v>
      </c>
      <c r="BA2" s="82" t="s">
        <v>116</v>
      </c>
      <c r="BB2" s="130" t="s">
        <v>114</v>
      </c>
      <c r="BC2" s="82" t="s">
        <v>115</v>
      </c>
      <c r="BD2" s="82" t="s">
        <v>116</v>
      </c>
      <c r="BE2" s="130" t="s">
        <v>114</v>
      </c>
      <c r="BF2" s="82" t="s">
        <v>115</v>
      </c>
      <c r="BG2" s="82" t="s">
        <v>116</v>
      </c>
      <c r="BH2" s="130" t="s">
        <v>114</v>
      </c>
      <c r="BI2" s="82" t="s">
        <v>115</v>
      </c>
      <c r="BJ2" s="82" t="s">
        <v>116</v>
      </c>
      <c r="BK2" s="82" t="s">
        <v>117</v>
      </c>
      <c r="BL2" s="130" t="s">
        <v>114</v>
      </c>
      <c r="BM2" s="82" t="s">
        <v>115</v>
      </c>
      <c r="BN2" s="82" t="s">
        <v>116</v>
      </c>
      <c r="BO2" s="130" t="s">
        <v>114</v>
      </c>
      <c r="BP2" s="82" t="s">
        <v>115</v>
      </c>
      <c r="BQ2" s="82" t="s">
        <v>116</v>
      </c>
      <c r="BR2" s="130" t="s">
        <v>114</v>
      </c>
      <c r="BS2" s="82" t="s">
        <v>115</v>
      </c>
      <c r="BT2" s="82" t="s">
        <v>116</v>
      </c>
      <c r="BU2" s="130" t="s">
        <v>114</v>
      </c>
      <c r="BV2" s="82" t="s">
        <v>115</v>
      </c>
      <c r="BW2" s="82" t="s">
        <v>116</v>
      </c>
      <c r="BX2" s="130" t="s">
        <v>114</v>
      </c>
      <c r="BY2" s="82" t="s">
        <v>115</v>
      </c>
      <c r="BZ2" s="82" t="s">
        <v>116</v>
      </c>
      <c r="CA2" s="130" t="s">
        <v>114</v>
      </c>
      <c r="CB2" s="82" t="s">
        <v>115</v>
      </c>
      <c r="CC2" s="82" t="s">
        <v>116</v>
      </c>
      <c r="CD2" s="130" t="s">
        <v>114</v>
      </c>
      <c r="CE2" s="82" t="s">
        <v>115</v>
      </c>
      <c r="CF2" s="82" t="s">
        <v>116</v>
      </c>
      <c r="CG2" s="130" t="s">
        <v>114</v>
      </c>
      <c r="CH2" s="82" t="s">
        <v>115</v>
      </c>
      <c r="CI2" s="82" t="s">
        <v>116</v>
      </c>
      <c r="CJ2" s="82" t="s">
        <v>117</v>
      </c>
      <c r="CK2" s="130" t="s">
        <v>114</v>
      </c>
      <c r="CL2" s="82" t="s">
        <v>115</v>
      </c>
      <c r="CM2" s="82" t="s">
        <v>116</v>
      </c>
      <c r="CN2" s="130" t="s">
        <v>114</v>
      </c>
      <c r="CO2" s="82" t="s">
        <v>115</v>
      </c>
      <c r="CP2" s="82" t="s">
        <v>116</v>
      </c>
      <c r="CQ2" s="130" t="s">
        <v>114</v>
      </c>
      <c r="CR2" s="82" t="s">
        <v>115</v>
      </c>
      <c r="CS2" s="82" t="s">
        <v>116</v>
      </c>
      <c r="CT2" s="130" t="s">
        <v>114</v>
      </c>
      <c r="CU2" s="82" t="s">
        <v>115</v>
      </c>
      <c r="CV2" s="82" t="s">
        <v>116</v>
      </c>
      <c r="CW2" s="130" t="s">
        <v>114</v>
      </c>
      <c r="CX2" s="82" t="s">
        <v>115</v>
      </c>
      <c r="CY2" s="82" t="s">
        <v>116</v>
      </c>
      <c r="CZ2" s="130" t="s">
        <v>114</v>
      </c>
      <c r="DA2" s="82" t="s">
        <v>115</v>
      </c>
      <c r="DB2" s="82" t="s">
        <v>116</v>
      </c>
      <c r="DC2" s="130" t="s">
        <v>114</v>
      </c>
      <c r="DD2" s="82" t="s">
        <v>115</v>
      </c>
      <c r="DE2" s="82" t="s">
        <v>116</v>
      </c>
      <c r="DF2" s="130" t="s">
        <v>114</v>
      </c>
      <c r="DG2" s="82" t="s">
        <v>115</v>
      </c>
      <c r="DH2" s="82" t="s">
        <v>116</v>
      </c>
      <c r="DI2" s="130" t="s">
        <v>114</v>
      </c>
      <c r="DJ2" s="82" t="s">
        <v>115</v>
      </c>
      <c r="DK2" s="82" t="s">
        <v>116</v>
      </c>
      <c r="DL2" s="130" t="s">
        <v>114</v>
      </c>
      <c r="DM2" s="82" t="s">
        <v>115</v>
      </c>
      <c r="DN2" s="82" t="s">
        <v>116</v>
      </c>
      <c r="DO2" s="130" t="s">
        <v>114</v>
      </c>
      <c r="DP2" s="82" t="s">
        <v>115</v>
      </c>
      <c r="DQ2" s="82" t="s">
        <v>116</v>
      </c>
      <c r="DR2" s="82" t="s">
        <v>117</v>
      </c>
      <c r="DS2" s="130" t="s">
        <v>114</v>
      </c>
      <c r="DT2" s="82" t="s">
        <v>115</v>
      </c>
      <c r="DU2" s="82" t="s">
        <v>116</v>
      </c>
      <c r="DV2" s="130" t="s">
        <v>114</v>
      </c>
      <c r="DW2" s="82" t="s">
        <v>115</v>
      </c>
      <c r="DX2" s="82" t="s">
        <v>116</v>
      </c>
      <c r="DY2" s="130" t="s">
        <v>114</v>
      </c>
      <c r="DZ2" s="82" t="s">
        <v>115</v>
      </c>
      <c r="EA2" s="82" t="s">
        <v>116</v>
      </c>
      <c r="EB2" s="82" t="s">
        <v>117</v>
      </c>
      <c r="EC2" s="82"/>
      <c r="ED2" s="82"/>
      <c r="EE2" s="82"/>
      <c r="EF2" s="82"/>
      <c r="EG2" s="82"/>
      <c r="EH2" s="82"/>
      <c r="EI2" s="82"/>
      <c r="EJ2" s="82"/>
    </row>
    <row r="3" spans="1:140" x14ac:dyDescent="0.25">
      <c r="A3">
        <v>12416037030</v>
      </c>
      <c r="E3">
        <v>4</v>
      </c>
      <c r="I3">
        <v>1</v>
      </c>
      <c r="R3" s="108">
        <v>100</v>
      </c>
      <c r="S3" s="79">
        <v>250</v>
      </c>
      <c r="T3" s="79">
        <v>500</v>
      </c>
      <c r="U3" s="108">
        <v>100</v>
      </c>
      <c r="V3" s="79">
        <v>250</v>
      </c>
      <c r="W3" s="79">
        <v>500</v>
      </c>
      <c r="X3" s="108">
        <v>0</v>
      </c>
      <c r="Y3" s="79">
        <v>25</v>
      </c>
      <c r="Z3" s="79">
        <v>25</v>
      </c>
      <c r="AA3" s="108">
        <v>50</v>
      </c>
      <c r="AB3" s="79">
        <v>100</v>
      </c>
      <c r="AC3" s="79">
        <v>250</v>
      </c>
      <c r="AD3" s="108">
        <v>100</v>
      </c>
      <c r="AE3" s="79">
        <v>500</v>
      </c>
      <c r="AF3" s="79">
        <v>1000</v>
      </c>
      <c r="AG3" s="108">
        <v>0</v>
      </c>
      <c r="AH3" s="79">
        <v>100</v>
      </c>
      <c r="AI3" s="79">
        <v>200</v>
      </c>
      <c r="AJ3" s="108">
        <v>0</v>
      </c>
      <c r="AK3" s="79">
        <v>25</v>
      </c>
      <c r="AL3" s="79">
        <v>100</v>
      </c>
      <c r="AM3" s="108">
        <v>100</v>
      </c>
      <c r="AN3" s="79">
        <v>500</v>
      </c>
      <c r="AO3" s="79">
        <v>750</v>
      </c>
      <c r="AP3" s="108">
        <v>100</v>
      </c>
      <c r="AQ3" s="79">
        <v>200</v>
      </c>
      <c r="AR3" s="79">
        <v>300</v>
      </c>
      <c r="AS3" s="108">
        <v>75</v>
      </c>
      <c r="AT3" s="79">
        <v>150</v>
      </c>
      <c r="AU3" s="79">
        <v>300</v>
      </c>
      <c r="AV3" s="108">
        <v>25</v>
      </c>
      <c r="AW3" s="79">
        <v>50</v>
      </c>
      <c r="AX3" s="79">
        <v>100</v>
      </c>
      <c r="AY3" s="108">
        <v>50</v>
      </c>
      <c r="AZ3" s="79">
        <v>100</v>
      </c>
      <c r="BA3" s="79">
        <v>500</v>
      </c>
      <c r="BB3" s="112">
        <v>200</v>
      </c>
      <c r="BC3" s="113">
        <v>500</v>
      </c>
      <c r="BD3" s="113">
        <v>1000</v>
      </c>
      <c r="BE3" s="112">
        <v>1000</v>
      </c>
      <c r="BF3" s="113">
        <v>2000</v>
      </c>
      <c r="BG3" s="113">
        <v>5000</v>
      </c>
      <c r="BH3" s="112">
        <v>5000</v>
      </c>
      <c r="BI3" s="113">
        <v>10000</v>
      </c>
      <c r="BJ3" s="113">
        <v>15000</v>
      </c>
      <c r="BL3" s="108">
        <v>500</v>
      </c>
      <c r="BM3" s="79">
        <v>1000</v>
      </c>
      <c r="BN3" s="79">
        <v>5000</v>
      </c>
      <c r="BO3" s="108">
        <v>200</v>
      </c>
      <c r="BP3" s="79">
        <v>500</v>
      </c>
      <c r="BQ3" s="79">
        <v>1000</v>
      </c>
      <c r="BR3" s="108">
        <v>500</v>
      </c>
      <c r="BS3" s="79">
        <v>1000</v>
      </c>
      <c r="BT3" s="79">
        <v>2000</v>
      </c>
      <c r="BU3" s="108">
        <v>100</v>
      </c>
      <c r="BV3" s="79">
        <v>200</v>
      </c>
      <c r="BW3" s="79">
        <v>500</v>
      </c>
      <c r="BX3" s="108">
        <v>100</v>
      </c>
      <c r="BY3" s="79">
        <v>200</v>
      </c>
      <c r="BZ3" s="79">
        <v>500</v>
      </c>
      <c r="CA3" s="108">
        <v>100</v>
      </c>
      <c r="CB3" s="79">
        <v>250</v>
      </c>
      <c r="CC3" s="79">
        <v>500</v>
      </c>
      <c r="CD3" s="108">
        <v>100</v>
      </c>
      <c r="CE3" s="79">
        <v>250</v>
      </c>
      <c r="CF3" s="79">
        <v>500</v>
      </c>
      <c r="CG3" s="108">
        <v>100</v>
      </c>
      <c r="CH3" s="79">
        <v>250</v>
      </c>
      <c r="CI3" s="79">
        <v>500</v>
      </c>
      <c r="CK3" s="112">
        <v>100</v>
      </c>
      <c r="CL3" s="113">
        <v>250</v>
      </c>
      <c r="CM3" s="113">
        <v>500</v>
      </c>
      <c r="CN3" s="112">
        <v>1000</v>
      </c>
      <c r="CO3" s="113">
        <v>2000</v>
      </c>
      <c r="CP3" s="113">
        <v>5000</v>
      </c>
      <c r="CQ3" s="112">
        <v>100</v>
      </c>
      <c r="CR3" s="113">
        <v>200</v>
      </c>
      <c r="CS3" s="113">
        <v>500</v>
      </c>
      <c r="CT3" s="112">
        <v>1000</v>
      </c>
      <c r="CU3" s="113">
        <v>5000</v>
      </c>
      <c r="CV3" s="113">
        <v>10000</v>
      </c>
      <c r="CW3" s="108">
        <v>100</v>
      </c>
      <c r="CX3" s="79">
        <v>250</v>
      </c>
      <c r="CY3" s="79">
        <v>500</v>
      </c>
      <c r="CZ3" s="108">
        <v>0</v>
      </c>
      <c r="DA3" s="79">
        <v>50</v>
      </c>
      <c r="DB3" s="79">
        <v>50</v>
      </c>
      <c r="DC3" s="112">
        <v>100</v>
      </c>
      <c r="DD3" s="113">
        <v>250</v>
      </c>
      <c r="DE3" s="113">
        <v>500</v>
      </c>
      <c r="DF3" s="112">
        <v>1000</v>
      </c>
      <c r="DG3" s="113">
        <v>2500</v>
      </c>
      <c r="DH3" s="113">
        <v>5000</v>
      </c>
      <c r="DI3" s="112">
        <v>50</v>
      </c>
      <c r="DJ3" s="113">
        <v>100</v>
      </c>
      <c r="DK3" s="113">
        <v>250</v>
      </c>
      <c r="DL3" s="112">
        <v>100</v>
      </c>
      <c r="DM3" s="113">
        <v>250</v>
      </c>
      <c r="DN3" s="113">
        <v>500</v>
      </c>
      <c r="DO3" s="112">
        <v>250</v>
      </c>
      <c r="DP3" s="113">
        <v>1000</v>
      </c>
      <c r="DQ3" s="113">
        <v>5000</v>
      </c>
      <c r="DS3" s="108">
        <v>100</v>
      </c>
      <c r="DT3" s="79">
        <v>250</v>
      </c>
      <c r="DU3" s="79">
        <v>500</v>
      </c>
      <c r="DV3" s="108">
        <v>250</v>
      </c>
      <c r="DW3" s="79">
        <v>1000</v>
      </c>
      <c r="DX3" s="79">
        <v>2000</v>
      </c>
      <c r="DY3" s="108">
        <v>250</v>
      </c>
      <c r="DZ3" s="79">
        <v>500</v>
      </c>
      <c r="EA3" s="79">
        <v>1000</v>
      </c>
    </row>
    <row r="4" spans="1:140" x14ac:dyDescent="0.25">
      <c r="A4">
        <v>12414356717</v>
      </c>
      <c r="C4">
        <v>2</v>
      </c>
      <c r="J4">
        <v>2</v>
      </c>
    </row>
    <row r="5" spans="1:140" x14ac:dyDescent="0.25">
      <c r="A5">
        <v>12411231929</v>
      </c>
      <c r="C5">
        <v>2</v>
      </c>
      <c r="J5">
        <v>2</v>
      </c>
      <c r="R5" s="108">
        <v>100</v>
      </c>
      <c r="S5" s="79">
        <v>200</v>
      </c>
      <c r="T5" s="79">
        <v>250</v>
      </c>
      <c r="U5" s="108">
        <v>100</v>
      </c>
      <c r="V5" s="79">
        <v>200</v>
      </c>
      <c r="W5" s="79">
        <v>250</v>
      </c>
      <c r="X5" s="108">
        <v>100</v>
      </c>
      <c r="Y5" s="79">
        <v>200</v>
      </c>
      <c r="Z5" s="79">
        <v>250</v>
      </c>
      <c r="AA5" s="108">
        <v>100</v>
      </c>
      <c r="AB5" s="79">
        <v>200</v>
      </c>
      <c r="AC5" s="79">
        <v>250</v>
      </c>
      <c r="AD5" s="108">
        <v>1000</v>
      </c>
      <c r="AE5" s="79">
        <v>2000</v>
      </c>
      <c r="AF5" s="79">
        <v>10000</v>
      </c>
      <c r="AG5" s="108">
        <v>100</v>
      </c>
      <c r="AH5" s="79">
        <v>200</v>
      </c>
      <c r="AI5" s="79">
        <v>250</v>
      </c>
      <c r="AJ5" s="108">
        <v>100</v>
      </c>
      <c r="AK5" s="79">
        <v>200</v>
      </c>
      <c r="AL5" s="79">
        <v>250</v>
      </c>
      <c r="AM5" s="108">
        <v>100</v>
      </c>
      <c r="AN5" s="79">
        <v>200</v>
      </c>
      <c r="AO5" s="79">
        <v>250</v>
      </c>
      <c r="AP5" s="108">
        <v>100</v>
      </c>
      <c r="AQ5" s="79">
        <v>200</v>
      </c>
      <c r="AR5" s="79">
        <v>250</v>
      </c>
      <c r="AS5" s="108">
        <v>250</v>
      </c>
      <c r="AT5" s="79">
        <v>500</v>
      </c>
      <c r="AU5" s="79">
        <v>1000</v>
      </c>
      <c r="AV5" s="108">
        <v>100</v>
      </c>
      <c r="AW5" s="79">
        <v>200</v>
      </c>
      <c r="AX5" s="79">
        <v>250</v>
      </c>
      <c r="AY5" s="108">
        <v>100</v>
      </c>
      <c r="AZ5" s="79">
        <v>200</v>
      </c>
      <c r="BA5" s="79">
        <v>250</v>
      </c>
      <c r="BB5" s="112">
        <v>1000</v>
      </c>
      <c r="BC5" s="113">
        <v>5000</v>
      </c>
      <c r="BD5" s="113">
        <v>10000</v>
      </c>
      <c r="BE5" s="112">
        <v>10000</v>
      </c>
      <c r="BF5" s="113">
        <v>25000</v>
      </c>
      <c r="BG5" s="113">
        <v>100000</v>
      </c>
      <c r="BH5" s="112">
        <v>10000</v>
      </c>
      <c r="BI5" s="113">
        <v>25000</v>
      </c>
      <c r="BJ5" s="113">
        <v>100000</v>
      </c>
      <c r="BL5" s="108">
        <v>1000</v>
      </c>
      <c r="BM5" s="79">
        <v>5000</v>
      </c>
      <c r="BN5" s="79">
        <v>10000</v>
      </c>
      <c r="BO5" s="108">
        <v>250</v>
      </c>
      <c r="BP5" s="79">
        <v>500</v>
      </c>
      <c r="BQ5" s="79">
        <v>1000</v>
      </c>
      <c r="BR5" s="108">
        <v>100</v>
      </c>
      <c r="BS5" s="79">
        <v>500</v>
      </c>
      <c r="BT5" s="79">
        <v>1000</v>
      </c>
      <c r="BU5" s="108">
        <v>100</v>
      </c>
      <c r="BV5" s="79">
        <v>1000</v>
      </c>
      <c r="BW5" s="79">
        <v>5000</v>
      </c>
      <c r="BX5" s="108">
        <v>25</v>
      </c>
      <c r="BY5" s="79">
        <v>50</v>
      </c>
      <c r="BZ5" s="79">
        <v>100</v>
      </c>
      <c r="CA5" s="108">
        <v>100</v>
      </c>
      <c r="CB5" s="79">
        <v>150</v>
      </c>
      <c r="CC5" s="79">
        <v>200</v>
      </c>
      <c r="CD5" s="108">
        <v>50</v>
      </c>
      <c r="CE5" s="79">
        <v>100</v>
      </c>
      <c r="CF5" s="79">
        <v>150</v>
      </c>
      <c r="CG5" s="108">
        <v>25</v>
      </c>
      <c r="CH5" s="79">
        <v>50</v>
      </c>
      <c r="CI5" s="79">
        <v>100</v>
      </c>
      <c r="CK5" s="112">
        <v>100</v>
      </c>
      <c r="CL5" s="113">
        <v>150</v>
      </c>
      <c r="CM5" s="113">
        <v>200</v>
      </c>
      <c r="CN5" s="112">
        <v>1000</v>
      </c>
      <c r="CO5" s="113">
        <v>5000</v>
      </c>
      <c r="CP5" s="113">
        <v>10000</v>
      </c>
      <c r="CQ5" s="112">
        <v>100</v>
      </c>
      <c r="CR5" s="113">
        <v>200</v>
      </c>
      <c r="CS5" s="113">
        <v>250</v>
      </c>
      <c r="CT5" s="112">
        <v>1000</v>
      </c>
      <c r="CU5" s="113">
        <v>10000</v>
      </c>
      <c r="CV5" s="113">
        <v>25000</v>
      </c>
      <c r="CW5" s="108">
        <v>100</v>
      </c>
      <c r="CX5" s="79">
        <v>150</v>
      </c>
      <c r="CY5" s="79">
        <v>200</v>
      </c>
      <c r="CZ5" s="108">
        <v>50</v>
      </c>
      <c r="DA5" s="79">
        <v>100</v>
      </c>
      <c r="DB5" s="79">
        <v>150</v>
      </c>
      <c r="DC5" s="112">
        <v>250</v>
      </c>
      <c r="DD5" s="113">
        <v>1000</v>
      </c>
      <c r="DE5" s="113">
        <v>10000</v>
      </c>
      <c r="DF5" s="112">
        <v>10000</v>
      </c>
      <c r="DG5" s="113">
        <v>25000</v>
      </c>
      <c r="DH5" s="113">
        <v>100000</v>
      </c>
      <c r="DI5" s="112">
        <v>100</v>
      </c>
      <c r="DJ5" s="113">
        <v>150</v>
      </c>
      <c r="DK5" s="113">
        <v>200</v>
      </c>
      <c r="DL5" s="112">
        <v>50</v>
      </c>
      <c r="DM5" s="113">
        <v>100</v>
      </c>
      <c r="DN5" s="113">
        <v>150</v>
      </c>
      <c r="DO5" s="112">
        <v>100</v>
      </c>
      <c r="DP5" s="113">
        <v>1000</v>
      </c>
      <c r="DQ5" s="113">
        <v>10000</v>
      </c>
      <c r="DS5" s="108">
        <v>10000</v>
      </c>
      <c r="DT5" s="79">
        <v>25000</v>
      </c>
      <c r="DU5" s="79">
        <v>100000</v>
      </c>
      <c r="DV5" s="108">
        <v>100</v>
      </c>
      <c r="DW5" s="79">
        <v>150</v>
      </c>
      <c r="DX5" s="79">
        <v>200</v>
      </c>
      <c r="DY5" s="108">
        <v>1000</v>
      </c>
      <c r="DZ5" s="79">
        <v>10000</v>
      </c>
      <c r="EA5" s="79">
        <v>25000</v>
      </c>
    </row>
    <row r="6" spans="1:140" x14ac:dyDescent="0.25">
      <c r="A6">
        <v>12408761192</v>
      </c>
      <c r="B6">
        <v>1</v>
      </c>
      <c r="M6">
        <v>5</v>
      </c>
      <c r="R6" s="108">
        <v>0</v>
      </c>
      <c r="S6" s="79">
        <v>350</v>
      </c>
      <c r="T6" s="79">
        <v>1000</v>
      </c>
      <c r="U6" s="108">
        <v>0</v>
      </c>
      <c r="V6" s="79">
        <v>350</v>
      </c>
      <c r="W6" s="79">
        <v>1000</v>
      </c>
      <c r="X6" s="108">
        <v>0</v>
      </c>
      <c r="Y6" s="79">
        <v>50</v>
      </c>
      <c r="Z6" s="79">
        <v>100</v>
      </c>
      <c r="AA6" s="108">
        <v>0</v>
      </c>
      <c r="AB6" s="79">
        <v>500</v>
      </c>
      <c r="AC6" s="79">
        <v>1000</v>
      </c>
      <c r="AD6" s="108">
        <v>0</v>
      </c>
      <c r="AE6" s="79">
        <v>500</v>
      </c>
      <c r="AF6" s="79">
        <v>1000</v>
      </c>
      <c r="AG6" s="108">
        <v>0</v>
      </c>
      <c r="AH6" s="79">
        <v>250</v>
      </c>
      <c r="AI6" s="79">
        <v>1000</v>
      </c>
      <c r="AJ6" s="108">
        <v>0</v>
      </c>
      <c r="AK6" s="79">
        <v>250</v>
      </c>
      <c r="AL6" s="79">
        <v>1000</v>
      </c>
      <c r="AM6" s="108">
        <v>250</v>
      </c>
      <c r="AN6" s="79">
        <v>500</v>
      </c>
      <c r="AO6" s="79">
        <v>1000</v>
      </c>
      <c r="AP6" s="108">
        <v>0</v>
      </c>
      <c r="AQ6" s="79">
        <v>250</v>
      </c>
      <c r="AR6" s="79">
        <v>1000</v>
      </c>
      <c r="AS6" s="108">
        <v>250</v>
      </c>
      <c r="AT6" s="79">
        <v>500</v>
      </c>
      <c r="AU6" s="79">
        <v>1000</v>
      </c>
      <c r="AV6" s="108">
        <v>0</v>
      </c>
      <c r="AW6" s="79">
        <v>250</v>
      </c>
      <c r="AX6" s="79">
        <v>500</v>
      </c>
      <c r="AY6" s="108">
        <v>0</v>
      </c>
      <c r="AZ6" s="79">
        <v>250</v>
      </c>
      <c r="BA6" s="79">
        <v>1000</v>
      </c>
      <c r="BB6" s="112">
        <v>250</v>
      </c>
      <c r="BC6" s="113">
        <v>500</v>
      </c>
      <c r="BD6" s="113">
        <v>1000</v>
      </c>
      <c r="BE6" s="112">
        <v>500</v>
      </c>
      <c r="BF6" s="113">
        <v>1500</v>
      </c>
      <c r="BG6" s="113">
        <v>5000</v>
      </c>
      <c r="BH6" s="112">
        <v>5000</v>
      </c>
      <c r="BI6" s="113">
        <v>10000</v>
      </c>
      <c r="BJ6" s="113">
        <v>30000</v>
      </c>
      <c r="BK6" s="82" t="s">
        <v>118</v>
      </c>
      <c r="BL6" s="108">
        <v>100</v>
      </c>
      <c r="BM6" s="79">
        <v>250</v>
      </c>
      <c r="BN6" s="79">
        <v>500</v>
      </c>
      <c r="BO6" s="108">
        <v>100</v>
      </c>
      <c r="BP6" s="79">
        <v>200</v>
      </c>
      <c r="BQ6" s="79">
        <v>300</v>
      </c>
      <c r="BR6" s="108">
        <v>100</v>
      </c>
      <c r="BS6" s="79">
        <v>250</v>
      </c>
      <c r="BT6" s="79">
        <v>500</v>
      </c>
      <c r="BU6" s="108">
        <v>100</v>
      </c>
      <c r="BV6" s="79">
        <v>500</v>
      </c>
      <c r="BW6" s="79">
        <v>1000</v>
      </c>
      <c r="BX6" s="108">
        <v>100</v>
      </c>
      <c r="BY6" s="79">
        <v>200</v>
      </c>
      <c r="BZ6" s="79">
        <v>300</v>
      </c>
      <c r="CA6" s="108">
        <v>100</v>
      </c>
      <c r="CB6" s="79">
        <v>200</v>
      </c>
      <c r="CC6" s="79">
        <v>300</v>
      </c>
      <c r="CD6" s="108">
        <v>100</v>
      </c>
      <c r="CE6" s="79">
        <v>200</v>
      </c>
      <c r="CF6" s="79">
        <v>300</v>
      </c>
      <c r="CG6" s="108">
        <v>100</v>
      </c>
      <c r="CH6" s="79">
        <v>200</v>
      </c>
      <c r="CI6" s="79">
        <v>300</v>
      </c>
      <c r="CJ6" s="82" t="s">
        <v>119</v>
      </c>
      <c r="CK6" s="112">
        <v>500</v>
      </c>
      <c r="CL6" s="113">
        <v>5000</v>
      </c>
      <c r="CM6" s="113">
        <v>10000</v>
      </c>
      <c r="CN6" s="112">
        <v>500</v>
      </c>
      <c r="CO6" s="113">
        <v>1000</v>
      </c>
      <c r="CP6" s="113">
        <v>1500</v>
      </c>
      <c r="CQ6" s="112">
        <v>100</v>
      </c>
      <c r="CR6" s="114"/>
      <c r="CS6" s="114"/>
      <c r="CT6" s="114"/>
      <c r="CU6" s="113">
        <v>1000</v>
      </c>
      <c r="CV6" s="113">
        <v>1500</v>
      </c>
      <c r="CW6" s="108">
        <v>100</v>
      </c>
      <c r="CX6" s="79">
        <v>200</v>
      </c>
      <c r="CY6" s="79">
        <v>300</v>
      </c>
      <c r="CZ6" s="108">
        <v>100</v>
      </c>
      <c r="DA6" s="79">
        <v>200</v>
      </c>
      <c r="DB6" s="79">
        <v>300</v>
      </c>
      <c r="DC6" s="112">
        <v>250</v>
      </c>
      <c r="DD6" s="113">
        <v>500</v>
      </c>
      <c r="DE6" s="113">
        <v>1500</v>
      </c>
      <c r="DF6" s="112">
        <v>250</v>
      </c>
      <c r="DG6" s="113">
        <v>500</v>
      </c>
      <c r="DH6" s="113">
        <v>1500</v>
      </c>
      <c r="DI6" s="112">
        <v>100</v>
      </c>
      <c r="DJ6" s="113">
        <v>500</v>
      </c>
      <c r="DK6" s="113">
        <v>1500</v>
      </c>
      <c r="DL6" s="112">
        <v>100</v>
      </c>
      <c r="DM6" s="113">
        <v>200</v>
      </c>
      <c r="DN6" s="113">
        <v>500</v>
      </c>
      <c r="DO6" s="112">
        <v>100</v>
      </c>
      <c r="DP6" s="113">
        <v>200</v>
      </c>
      <c r="DQ6" s="113">
        <v>500</v>
      </c>
      <c r="DR6" s="82" t="s">
        <v>120</v>
      </c>
      <c r="DS6" s="108">
        <v>500</v>
      </c>
      <c r="DT6" s="79">
        <v>1000</v>
      </c>
      <c r="DU6" s="79">
        <v>2000</v>
      </c>
      <c r="DV6" s="108">
        <v>500</v>
      </c>
      <c r="DW6" s="79">
        <v>1000</v>
      </c>
      <c r="DX6" s="79">
        <v>2000</v>
      </c>
      <c r="DY6" s="108">
        <v>1000</v>
      </c>
      <c r="DZ6" s="79">
        <v>2500</v>
      </c>
      <c r="EA6" s="79">
        <v>5000</v>
      </c>
      <c r="EB6" s="82" t="s">
        <v>121</v>
      </c>
    </row>
    <row r="7" spans="1:140" x14ac:dyDescent="0.25">
      <c r="A7">
        <v>12408757935</v>
      </c>
      <c r="B7">
        <v>1</v>
      </c>
      <c r="M7">
        <v>5</v>
      </c>
    </row>
    <row r="8" spans="1:140" x14ac:dyDescent="0.25">
      <c r="A8">
        <v>12408581719</v>
      </c>
      <c r="B8">
        <v>1</v>
      </c>
      <c r="D8">
        <v>3</v>
      </c>
      <c r="E8">
        <v>4</v>
      </c>
      <c r="L8">
        <v>4</v>
      </c>
      <c r="R8" s="108">
        <v>100</v>
      </c>
      <c r="S8" s="79">
        <v>200</v>
      </c>
      <c r="T8" s="79">
        <v>500</v>
      </c>
      <c r="U8" s="108">
        <v>100</v>
      </c>
      <c r="V8" s="79">
        <v>200</v>
      </c>
      <c r="W8" s="79">
        <v>500</v>
      </c>
      <c r="X8" s="108">
        <v>100</v>
      </c>
      <c r="Y8" s="79">
        <v>200</v>
      </c>
      <c r="Z8" s="79">
        <v>500</v>
      </c>
      <c r="AA8" s="108">
        <v>500</v>
      </c>
      <c r="AB8" s="79">
        <v>1000</v>
      </c>
      <c r="AC8" s="79">
        <v>1500</v>
      </c>
      <c r="AD8" s="108">
        <v>500</v>
      </c>
      <c r="AE8" s="79">
        <v>1000</v>
      </c>
      <c r="AF8" s="79">
        <v>2000</v>
      </c>
      <c r="AG8" s="108">
        <v>100</v>
      </c>
      <c r="AH8" s="79">
        <v>200</v>
      </c>
      <c r="AI8" s="79">
        <v>500</v>
      </c>
      <c r="AJ8" s="108">
        <v>100</v>
      </c>
      <c r="AK8" s="79">
        <v>200</v>
      </c>
      <c r="AL8" s="79">
        <v>500</v>
      </c>
      <c r="AM8" s="108">
        <v>100</v>
      </c>
      <c r="AN8" s="79">
        <v>200</v>
      </c>
      <c r="AO8" s="79">
        <v>500</v>
      </c>
      <c r="AP8" s="108">
        <v>200</v>
      </c>
      <c r="AQ8" s="79">
        <v>500</v>
      </c>
      <c r="AR8" s="79">
        <v>1000</v>
      </c>
      <c r="AS8" s="108">
        <v>100</v>
      </c>
      <c r="AT8" s="79">
        <v>200</v>
      </c>
      <c r="AU8" s="79">
        <v>500</v>
      </c>
      <c r="AV8" s="108">
        <v>200</v>
      </c>
      <c r="AW8" s="79">
        <v>500</v>
      </c>
      <c r="AX8" s="79">
        <v>1000</v>
      </c>
      <c r="AY8" s="108">
        <v>500</v>
      </c>
      <c r="AZ8" s="79">
        <v>1000</v>
      </c>
      <c r="BA8" s="79">
        <v>2000</v>
      </c>
      <c r="BB8" s="112">
        <v>200</v>
      </c>
      <c r="BC8" s="113">
        <v>500</v>
      </c>
      <c r="BD8" s="113">
        <v>1000</v>
      </c>
      <c r="BE8" s="112">
        <v>200</v>
      </c>
      <c r="BF8" s="113">
        <v>500</v>
      </c>
      <c r="BG8" s="113">
        <v>1000</v>
      </c>
      <c r="BH8" s="112">
        <v>500</v>
      </c>
      <c r="BI8" s="113">
        <v>1000</v>
      </c>
      <c r="BJ8" s="113">
        <v>2000</v>
      </c>
      <c r="BL8" s="108">
        <v>500</v>
      </c>
      <c r="BM8" s="79">
        <v>1000</v>
      </c>
      <c r="BN8" s="79">
        <v>5000</v>
      </c>
      <c r="BO8" s="108">
        <v>500</v>
      </c>
      <c r="BP8" s="79">
        <v>1000</v>
      </c>
      <c r="BQ8" s="79">
        <v>5000</v>
      </c>
      <c r="BR8" s="108">
        <v>500</v>
      </c>
      <c r="BS8" s="79">
        <v>1000</v>
      </c>
      <c r="BT8" s="79">
        <v>2000</v>
      </c>
      <c r="BU8" s="108">
        <v>100</v>
      </c>
      <c r="BV8" s="79">
        <v>200</v>
      </c>
      <c r="BW8" s="79">
        <v>1000</v>
      </c>
      <c r="BX8" s="108">
        <v>500</v>
      </c>
      <c r="BY8" s="79">
        <v>1000</v>
      </c>
      <c r="BZ8" s="79">
        <v>2000</v>
      </c>
      <c r="CA8" s="108">
        <v>100</v>
      </c>
      <c r="CB8" s="79">
        <v>200</v>
      </c>
      <c r="CC8" s="79">
        <v>1000</v>
      </c>
      <c r="CD8" s="108">
        <v>100</v>
      </c>
      <c r="CE8" s="79">
        <v>200</v>
      </c>
      <c r="CF8" s="79">
        <v>1000</v>
      </c>
      <c r="CG8" s="108">
        <v>100</v>
      </c>
      <c r="CH8" s="79">
        <v>200</v>
      </c>
      <c r="CI8" s="79">
        <v>1000</v>
      </c>
      <c r="CK8" s="112">
        <v>50</v>
      </c>
      <c r="CL8" s="113">
        <v>100</v>
      </c>
      <c r="CM8" s="113">
        <v>300</v>
      </c>
      <c r="CN8" s="112">
        <v>100</v>
      </c>
      <c r="CO8" s="113">
        <v>200</v>
      </c>
      <c r="CP8" s="113">
        <v>1000</v>
      </c>
      <c r="CQ8" s="112">
        <v>100</v>
      </c>
      <c r="CR8" s="113">
        <v>200</v>
      </c>
      <c r="CS8" s="113">
        <v>500</v>
      </c>
      <c r="CT8" s="112">
        <v>1000</v>
      </c>
      <c r="CU8" s="113">
        <v>2000</v>
      </c>
      <c r="CV8" s="113">
        <v>5000</v>
      </c>
      <c r="CW8" s="108">
        <v>100</v>
      </c>
      <c r="CX8" s="79">
        <v>200</v>
      </c>
      <c r="CY8" s="79">
        <v>500</v>
      </c>
      <c r="CZ8" s="108">
        <v>100</v>
      </c>
      <c r="DA8" s="79">
        <v>200</v>
      </c>
      <c r="DB8" s="79">
        <v>500</v>
      </c>
      <c r="DC8" s="112">
        <v>100</v>
      </c>
      <c r="DD8" s="113">
        <v>200</v>
      </c>
      <c r="DE8" s="113">
        <v>500</v>
      </c>
      <c r="DF8" s="112">
        <v>500</v>
      </c>
      <c r="DG8" s="113">
        <v>1000</v>
      </c>
      <c r="DH8" s="113">
        <v>2000</v>
      </c>
      <c r="DI8" s="112">
        <v>100</v>
      </c>
      <c r="DJ8" s="113">
        <v>200</v>
      </c>
      <c r="DK8" s="113">
        <v>500</v>
      </c>
      <c r="DL8" s="112">
        <v>100</v>
      </c>
      <c r="DM8" s="113">
        <v>500</v>
      </c>
      <c r="DN8" s="113">
        <v>1000</v>
      </c>
      <c r="DO8" s="112">
        <v>500</v>
      </c>
      <c r="DP8" s="113">
        <v>1000</v>
      </c>
      <c r="DQ8" s="113">
        <v>2000</v>
      </c>
      <c r="DS8" s="108">
        <v>100</v>
      </c>
      <c r="DT8" s="79">
        <v>200</v>
      </c>
      <c r="DU8" s="79">
        <v>1000</v>
      </c>
      <c r="DV8" s="108">
        <v>100</v>
      </c>
      <c r="DW8" s="79">
        <v>200</v>
      </c>
      <c r="DX8" s="79">
        <v>1000</v>
      </c>
      <c r="DY8" s="108">
        <v>500</v>
      </c>
      <c r="DZ8" s="79">
        <v>1000</v>
      </c>
      <c r="EA8" s="79">
        <v>2000</v>
      </c>
    </row>
    <row r="9" spans="1:140" x14ac:dyDescent="0.25">
      <c r="A9">
        <v>12407376874</v>
      </c>
      <c r="C9">
        <v>2</v>
      </c>
      <c r="I9">
        <v>1</v>
      </c>
      <c r="R9" s="108">
        <v>1000</v>
      </c>
      <c r="S9" s="79">
        <v>2000</v>
      </c>
      <c r="T9" s="79">
        <v>5000</v>
      </c>
      <c r="U9" s="108">
        <v>500</v>
      </c>
      <c r="V9" s="79">
        <v>1000</v>
      </c>
      <c r="W9" s="79">
        <v>3000</v>
      </c>
      <c r="X9" s="108">
        <v>500</v>
      </c>
      <c r="Y9" s="79">
        <v>1000</v>
      </c>
      <c r="Z9" s="79">
        <v>2000</v>
      </c>
      <c r="AA9" s="108">
        <v>500</v>
      </c>
      <c r="AB9" s="79">
        <v>1000</v>
      </c>
      <c r="AC9" s="79">
        <v>5000</v>
      </c>
      <c r="AD9" s="108">
        <v>500</v>
      </c>
      <c r="AE9" s="79">
        <v>1000</v>
      </c>
      <c r="AF9" s="79">
        <v>3000</v>
      </c>
      <c r="AG9" s="108">
        <v>200</v>
      </c>
      <c r="AH9" s="79">
        <v>200</v>
      </c>
      <c r="AI9" s="79">
        <v>500</v>
      </c>
      <c r="AJ9" s="108">
        <v>500</v>
      </c>
      <c r="AK9" s="79">
        <v>1000</v>
      </c>
      <c r="AL9" s="79">
        <v>2000</v>
      </c>
      <c r="AM9" s="108">
        <v>500</v>
      </c>
      <c r="AN9" s="79">
        <v>500</v>
      </c>
      <c r="AO9" s="79">
        <v>1000</v>
      </c>
      <c r="AP9" s="108">
        <v>500</v>
      </c>
      <c r="AQ9" s="79">
        <v>500</v>
      </c>
      <c r="AR9" s="79">
        <v>1000</v>
      </c>
      <c r="AS9" s="108">
        <v>500</v>
      </c>
      <c r="AT9" s="79">
        <v>500</v>
      </c>
      <c r="AU9" s="79">
        <v>1000</v>
      </c>
      <c r="AV9" s="108">
        <v>500</v>
      </c>
      <c r="AW9" s="79">
        <v>1000</v>
      </c>
      <c r="AX9" s="79">
        <v>1500</v>
      </c>
      <c r="AY9" s="108">
        <v>500</v>
      </c>
      <c r="AZ9" s="79">
        <v>750</v>
      </c>
      <c r="BA9" s="79">
        <v>1000</v>
      </c>
      <c r="BB9" s="112">
        <v>500</v>
      </c>
      <c r="BC9" s="113">
        <v>750</v>
      </c>
      <c r="BD9" s="113">
        <v>1000</v>
      </c>
      <c r="BE9" s="112">
        <v>500</v>
      </c>
      <c r="BF9" s="113">
        <v>1000</v>
      </c>
      <c r="BG9" s="113">
        <v>1500</v>
      </c>
      <c r="BH9" s="112">
        <v>1000</v>
      </c>
      <c r="BI9" s="113">
        <v>2000</v>
      </c>
      <c r="BJ9" s="113">
        <v>5000</v>
      </c>
      <c r="BL9" s="108">
        <v>1000</v>
      </c>
      <c r="BM9" s="79">
        <v>2000</v>
      </c>
      <c r="BN9" s="79">
        <v>3000</v>
      </c>
      <c r="BO9" s="108">
        <v>500</v>
      </c>
      <c r="BP9" s="79">
        <v>1000</v>
      </c>
      <c r="BQ9" s="79">
        <v>1500</v>
      </c>
      <c r="BR9" s="108">
        <v>500</v>
      </c>
      <c r="BS9" s="79">
        <v>1000</v>
      </c>
      <c r="BT9" s="79">
        <v>1500</v>
      </c>
      <c r="BU9" s="108">
        <v>500</v>
      </c>
      <c r="BV9" s="79">
        <v>1000</v>
      </c>
      <c r="BW9" s="79">
        <v>1500</v>
      </c>
      <c r="BX9" s="108">
        <v>500</v>
      </c>
      <c r="BY9" s="79">
        <v>1000</v>
      </c>
      <c r="BZ9" s="79">
        <v>1500</v>
      </c>
      <c r="CA9" s="108">
        <v>200</v>
      </c>
      <c r="CB9" s="79">
        <v>400</v>
      </c>
      <c r="CC9" s="79">
        <v>800</v>
      </c>
      <c r="CD9" s="108">
        <v>500</v>
      </c>
      <c r="CE9" s="79">
        <v>1000</v>
      </c>
      <c r="CF9" s="79">
        <v>1500</v>
      </c>
      <c r="CG9" s="108">
        <v>500</v>
      </c>
      <c r="CH9" s="79">
        <v>1000</v>
      </c>
      <c r="CI9" s="79">
        <v>1500</v>
      </c>
      <c r="CK9" s="112">
        <v>500</v>
      </c>
      <c r="CL9" s="113">
        <v>1000</v>
      </c>
      <c r="CM9" s="113">
        <v>1500</v>
      </c>
      <c r="CN9" s="112">
        <v>1000</v>
      </c>
      <c r="CO9" s="113">
        <v>2000</v>
      </c>
      <c r="CP9" s="113">
        <v>3000</v>
      </c>
      <c r="CQ9" s="112">
        <v>500</v>
      </c>
      <c r="CR9" s="113">
        <v>1000</v>
      </c>
      <c r="CS9" s="113">
        <v>2000</v>
      </c>
      <c r="CT9" s="112">
        <v>1000</v>
      </c>
      <c r="CU9" s="113">
        <v>2000</v>
      </c>
      <c r="CV9" s="113">
        <v>3000</v>
      </c>
      <c r="CW9" s="108">
        <v>500</v>
      </c>
      <c r="CX9" s="79">
        <v>1000</v>
      </c>
      <c r="CY9" s="79">
        <v>1500</v>
      </c>
      <c r="CZ9" s="108">
        <v>250</v>
      </c>
      <c r="DA9" s="79">
        <v>500</v>
      </c>
      <c r="DB9" s="79">
        <v>1000</v>
      </c>
      <c r="DC9" s="112">
        <v>2000</v>
      </c>
      <c r="DD9" s="113">
        <v>3000</v>
      </c>
      <c r="DE9" s="113">
        <v>4000</v>
      </c>
      <c r="DF9" s="112">
        <v>1000</v>
      </c>
      <c r="DG9" s="113">
        <v>2000</v>
      </c>
      <c r="DH9" s="113">
        <v>3000</v>
      </c>
      <c r="DI9" s="112">
        <v>500</v>
      </c>
      <c r="DJ9" s="113">
        <v>750</v>
      </c>
      <c r="DK9" s="113">
        <v>1000</v>
      </c>
      <c r="DL9" s="112">
        <v>500</v>
      </c>
      <c r="DM9" s="113">
        <v>750</v>
      </c>
      <c r="DN9" s="113">
        <v>1000</v>
      </c>
      <c r="DO9" s="112">
        <v>500</v>
      </c>
      <c r="DP9" s="113">
        <v>1000</v>
      </c>
      <c r="DQ9" s="113">
        <v>1000</v>
      </c>
      <c r="DS9" s="108">
        <v>500</v>
      </c>
      <c r="DT9" s="79">
        <v>1000</v>
      </c>
      <c r="DU9" s="79">
        <v>1500</v>
      </c>
      <c r="DV9" s="108">
        <v>500</v>
      </c>
      <c r="DW9" s="79">
        <v>750</v>
      </c>
      <c r="DX9" s="79">
        <v>1000</v>
      </c>
      <c r="DY9" s="108">
        <v>1000</v>
      </c>
      <c r="DZ9" s="79">
        <v>2000</v>
      </c>
      <c r="EA9" s="79">
        <v>3000</v>
      </c>
    </row>
    <row r="10" spans="1:140" x14ac:dyDescent="0.25">
      <c r="A10">
        <v>12405833378</v>
      </c>
      <c r="C10">
        <v>2</v>
      </c>
      <c r="D10">
        <v>3</v>
      </c>
      <c r="E10">
        <v>4</v>
      </c>
      <c r="L10">
        <v>4</v>
      </c>
    </row>
    <row r="11" spans="1:140" x14ac:dyDescent="0.25">
      <c r="A11">
        <v>12405801682</v>
      </c>
      <c r="G11">
        <v>6</v>
      </c>
      <c r="N11">
        <v>6</v>
      </c>
      <c r="R11" s="108">
        <v>150</v>
      </c>
      <c r="S11" s="79">
        <v>250</v>
      </c>
      <c r="T11" s="79">
        <v>500</v>
      </c>
      <c r="U11" s="108">
        <v>150</v>
      </c>
      <c r="V11" s="79">
        <v>250</v>
      </c>
      <c r="W11" s="79">
        <v>500</v>
      </c>
      <c r="X11" s="108">
        <v>50</v>
      </c>
      <c r="Y11" s="79">
        <v>75</v>
      </c>
      <c r="Z11" s="79">
        <v>150</v>
      </c>
      <c r="AA11" s="108">
        <v>150</v>
      </c>
      <c r="AB11" s="79">
        <v>250</v>
      </c>
      <c r="AC11" s="79">
        <v>500</v>
      </c>
      <c r="AD11" s="108">
        <v>150</v>
      </c>
      <c r="AE11" s="79">
        <v>250</v>
      </c>
      <c r="AF11" s="79">
        <v>500</v>
      </c>
      <c r="AG11" s="108">
        <v>150</v>
      </c>
      <c r="AH11" s="79">
        <v>250</v>
      </c>
      <c r="AI11" s="79">
        <v>500</v>
      </c>
      <c r="AJ11" s="108">
        <v>150</v>
      </c>
      <c r="AK11" s="79">
        <v>250</v>
      </c>
      <c r="AL11" s="79">
        <v>500</v>
      </c>
      <c r="AM11" s="108">
        <v>150</v>
      </c>
      <c r="AN11" s="79">
        <v>250</v>
      </c>
      <c r="AO11" s="79">
        <v>500</v>
      </c>
      <c r="AP11" s="108">
        <v>0</v>
      </c>
      <c r="AQ11" s="79">
        <v>0</v>
      </c>
      <c r="AR11" s="79">
        <v>0</v>
      </c>
      <c r="AS11" s="108">
        <v>150</v>
      </c>
      <c r="AT11" s="79">
        <v>250</v>
      </c>
      <c r="AU11" s="79">
        <v>500</v>
      </c>
      <c r="AV11" s="108">
        <v>250</v>
      </c>
      <c r="AW11" s="79">
        <v>350</v>
      </c>
      <c r="AX11" s="79">
        <v>500</v>
      </c>
      <c r="AY11" s="108">
        <v>50</v>
      </c>
      <c r="AZ11" s="79">
        <v>75</v>
      </c>
      <c r="BA11" s="79">
        <v>150</v>
      </c>
      <c r="BB11" s="112">
        <v>500</v>
      </c>
      <c r="BC11" s="113">
        <v>750</v>
      </c>
      <c r="BD11" s="113">
        <v>1000</v>
      </c>
      <c r="BE11" s="112">
        <v>500</v>
      </c>
      <c r="BF11" s="113">
        <v>750</v>
      </c>
      <c r="BG11" s="113">
        <v>1000</v>
      </c>
      <c r="BH11" s="112">
        <v>500</v>
      </c>
      <c r="BI11" s="113">
        <v>750</v>
      </c>
      <c r="BJ11" s="113">
        <v>1000</v>
      </c>
      <c r="BK11" s="82" t="s">
        <v>122</v>
      </c>
      <c r="BL11" s="108">
        <v>2500</v>
      </c>
      <c r="BM11" s="79">
        <v>3500</v>
      </c>
      <c r="BN11" s="79">
        <v>5000</v>
      </c>
      <c r="BO11" s="108">
        <v>150</v>
      </c>
      <c r="BP11" s="79">
        <v>250</v>
      </c>
      <c r="BQ11" s="79">
        <v>500</v>
      </c>
      <c r="BR11" s="108">
        <v>150</v>
      </c>
      <c r="BS11" s="79">
        <v>250</v>
      </c>
      <c r="BT11" s="79">
        <v>500</v>
      </c>
      <c r="BU11" s="108">
        <v>150</v>
      </c>
      <c r="BV11" s="79">
        <v>250</v>
      </c>
      <c r="BW11" s="79">
        <v>500</v>
      </c>
      <c r="BX11" s="108">
        <v>150</v>
      </c>
      <c r="BY11" s="79">
        <v>250</v>
      </c>
      <c r="BZ11" s="79">
        <v>500</v>
      </c>
      <c r="CA11" s="108">
        <v>150</v>
      </c>
      <c r="CB11" s="79">
        <v>250</v>
      </c>
      <c r="CC11" s="79">
        <v>500</v>
      </c>
      <c r="CD11" s="108">
        <v>150</v>
      </c>
      <c r="CE11" s="79">
        <v>250</v>
      </c>
      <c r="CF11" s="79">
        <v>500</v>
      </c>
      <c r="CG11" s="108">
        <v>150</v>
      </c>
      <c r="CH11" s="79">
        <v>250</v>
      </c>
      <c r="CI11" s="79">
        <v>500</v>
      </c>
      <c r="CK11" s="112">
        <v>150</v>
      </c>
      <c r="CL11" s="113">
        <v>250</v>
      </c>
      <c r="CM11" s="113">
        <v>500</v>
      </c>
      <c r="CN11" s="112">
        <v>1000</v>
      </c>
      <c r="CO11" s="113">
        <v>1500</v>
      </c>
      <c r="CP11" s="113">
        <v>5000</v>
      </c>
      <c r="CQ11" s="112">
        <v>150</v>
      </c>
      <c r="CR11" s="113">
        <v>250</v>
      </c>
      <c r="CS11" s="113">
        <v>500</v>
      </c>
      <c r="CT11" s="112">
        <v>250</v>
      </c>
      <c r="CU11" s="113">
        <v>350</v>
      </c>
      <c r="CV11" s="113">
        <v>500</v>
      </c>
      <c r="CW11" s="108">
        <v>150</v>
      </c>
      <c r="CX11" s="79">
        <v>250</v>
      </c>
      <c r="CY11" s="79">
        <v>500</v>
      </c>
      <c r="CZ11" s="108">
        <v>150</v>
      </c>
      <c r="DA11" s="79">
        <v>250</v>
      </c>
      <c r="DB11" s="79">
        <v>350</v>
      </c>
      <c r="DC11" s="112">
        <v>150</v>
      </c>
      <c r="DD11" s="113">
        <v>250</v>
      </c>
      <c r="DE11" s="113">
        <v>500</v>
      </c>
      <c r="DF11" s="112">
        <v>500</v>
      </c>
      <c r="DG11" s="113">
        <v>750</v>
      </c>
      <c r="DH11" s="113">
        <v>1500</v>
      </c>
      <c r="DI11" s="112">
        <v>150</v>
      </c>
      <c r="DJ11" s="113">
        <v>250</v>
      </c>
      <c r="DK11" s="113">
        <v>500</v>
      </c>
      <c r="DL11" s="112">
        <v>150</v>
      </c>
      <c r="DM11" s="113">
        <v>250</v>
      </c>
      <c r="DN11" s="113">
        <v>500</v>
      </c>
      <c r="DO11" s="112">
        <v>150</v>
      </c>
      <c r="DP11" s="113">
        <v>250</v>
      </c>
      <c r="DQ11" s="113">
        <v>500</v>
      </c>
      <c r="DS11" s="108">
        <v>150</v>
      </c>
      <c r="DT11" s="79">
        <v>250</v>
      </c>
      <c r="DU11" s="79">
        <v>500</v>
      </c>
      <c r="DV11" s="108">
        <v>150</v>
      </c>
      <c r="DW11" s="79">
        <v>250</v>
      </c>
      <c r="DX11" s="79">
        <v>500</v>
      </c>
      <c r="DY11" s="108">
        <v>150</v>
      </c>
      <c r="DZ11" s="79">
        <v>250</v>
      </c>
      <c r="EA11" s="79">
        <v>500</v>
      </c>
      <c r="EB11" s="82" t="s">
        <v>123</v>
      </c>
    </row>
    <row r="12" spans="1:140" x14ac:dyDescent="0.25">
      <c r="A12">
        <v>12405265554</v>
      </c>
      <c r="B12">
        <v>1</v>
      </c>
      <c r="C12">
        <v>2</v>
      </c>
      <c r="D12">
        <v>3</v>
      </c>
      <c r="E12">
        <v>4</v>
      </c>
      <c r="J12">
        <v>2</v>
      </c>
      <c r="L12">
        <v>4</v>
      </c>
      <c r="R12" s="108">
        <v>0</v>
      </c>
      <c r="S12" s="79">
        <v>100</v>
      </c>
      <c r="T12" s="79">
        <v>250</v>
      </c>
      <c r="U12" s="108">
        <v>0</v>
      </c>
      <c r="V12" s="79">
        <v>100</v>
      </c>
      <c r="W12" s="79">
        <v>250</v>
      </c>
      <c r="X12" s="108">
        <v>0</v>
      </c>
      <c r="Y12" s="79">
        <v>50</v>
      </c>
      <c r="Z12" s="79">
        <v>100</v>
      </c>
      <c r="AA12" s="108">
        <v>0</v>
      </c>
      <c r="AB12" s="79">
        <v>100</v>
      </c>
      <c r="AC12" s="79">
        <v>250</v>
      </c>
      <c r="AD12" s="108">
        <v>0</v>
      </c>
      <c r="AE12" s="79">
        <v>100</v>
      </c>
      <c r="AF12" s="79">
        <v>250</v>
      </c>
      <c r="AG12" s="108">
        <v>0</v>
      </c>
      <c r="AH12" s="79">
        <v>100</v>
      </c>
      <c r="AI12" s="79">
        <v>250</v>
      </c>
      <c r="AJ12" s="108">
        <v>0</v>
      </c>
      <c r="AK12" s="79">
        <v>100</v>
      </c>
      <c r="AL12" s="79">
        <v>250</v>
      </c>
      <c r="AM12" s="108">
        <v>100</v>
      </c>
      <c r="AN12" s="79">
        <v>250</v>
      </c>
      <c r="AO12" s="79">
        <v>500</v>
      </c>
      <c r="AP12" s="108">
        <v>100</v>
      </c>
      <c r="AQ12" s="79">
        <v>250</v>
      </c>
      <c r="AR12" s="79">
        <v>500</v>
      </c>
      <c r="AS12" s="108">
        <v>0</v>
      </c>
      <c r="AT12" s="79">
        <v>100</v>
      </c>
      <c r="AU12" s="79">
        <v>250</v>
      </c>
      <c r="AV12" s="108">
        <v>100</v>
      </c>
      <c r="AW12" s="79">
        <v>250</v>
      </c>
      <c r="AX12" s="79">
        <v>500</v>
      </c>
      <c r="AY12" s="108">
        <v>0</v>
      </c>
      <c r="AZ12" s="79">
        <v>100</v>
      </c>
      <c r="BA12" s="79">
        <v>250</v>
      </c>
      <c r="BB12" s="112">
        <v>100</v>
      </c>
      <c r="BC12" s="113">
        <v>500</v>
      </c>
      <c r="BD12" s="113">
        <v>1000</v>
      </c>
      <c r="BE12" s="112">
        <v>250</v>
      </c>
      <c r="BF12" s="113">
        <v>500</v>
      </c>
      <c r="BG12" s="113">
        <v>1000</v>
      </c>
      <c r="BH12" s="112">
        <v>500</v>
      </c>
      <c r="BI12" s="113">
        <v>1000</v>
      </c>
      <c r="BJ12" s="113">
        <v>2000</v>
      </c>
      <c r="BL12" s="108">
        <v>250</v>
      </c>
      <c r="BM12" s="79">
        <v>500</v>
      </c>
      <c r="BN12" s="79">
        <v>1000</v>
      </c>
      <c r="BO12" s="108">
        <v>100</v>
      </c>
      <c r="BP12" s="79">
        <v>250</v>
      </c>
      <c r="BQ12" s="79">
        <v>500</v>
      </c>
      <c r="BR12" s="108">
        <v>100</v>
      </c>
      <c r="BS12" s="79">
        <v>250</v>
      </c>
      <c r="BT12" s="79">
        <v>500</v>
      </c>
      <c r="BU12" s="108">
        <v>100</v>
      </c>
      <c r="BV12" s="79">
        <v>250</v>
      </c>
      <c r="BW12" s="79">
        <v>500</v>
      </c>
      <c r="BX12" s="108">
        <v>0</v>
      </c>
      <c r="BY12" s="79">
        <v>100</v>
      </c>
      <c r="BZ12" s="79">
        <v>200</v>
      </c>
      <c r="CA12" s="108">
        <v>0</v>
      </c>
      <c r="CB12" s="79">
        <v>100</v>
      </c>
      <c r="CC12" s="79">
        <v>200</v>
      </c>
      <c r="CD12" s="108">
        <v>0</v>
      </c>
      <c r="CE12" s="79">
        <v>100</v>
      </c>
      <c r="CF12" s="79">
        <v>200</v>
      </c>
      <c r="CG12" s="108">
        <v>100</v>
      </c>
      <c r="CH12" s="79">
        <v>250</v>
      </c>
      <c r="CI12" s="79">
        <v>500</v>
      </c>
      <c r="CK12" s="112">
        <v>0</v>
      </c>
      <c r="CL12" s="113">
        <v>0</v>
      </c>
      <c r="CM12" s="113">
        <v>0</v>
      </c>
      <c r="CN12" s="112">
        <v>400</v>
      </c>
      <c r="CO12" s="113">
        <v>800</v>
      </c>
      <c r="CP12" s="113">
        <v>2000</v>
      </c>
      <c r="CQ12" s="112">
        <v>100</v>
      </c>
      <c r="CR12" s="113">
        <v>250</v>
      </c>
      <c r="CS12" s="113">
        <v>500</v>
      </c>
      <c r="CT12" s="112">
        <v>100</v>
      </c>
      <c r="CU12" s="113">
        <v>250</v>
      </c>
      <c r="CV12" s="113">
        <v>500</v>
      </c>
      <c r="CW12" s="108">
        <v>0</v>
      </c>
      <c r="CX12" s="79">
        <v>100</v>
      </c>
      <c r="CY12" s="79">
        <v>300</v>
      </c>
      <c r="CZ12" s="108">
        <v>0</v>
      </c>
      <c r="DA12" s="79">
        <v>100</v>
      </c>
      <c r="DB12" s="79">
        <v>200</v>
      </c>
      <c r="DC12" s="112">
        <v>0</v>
      </c>
      <c r="DD12" s="113">
        <v>100</v>
      </c>
      <c r="DE12" s="113">
        <v>300</v>
      </c>
      <c r="DF12" s="112">
        <v>100</v>
      </c>
      <c r="DG12" s="113">
        <v>250</v>
      </c>
      <c r="DH12" s="113">
        <v>500</v>
      </c>
      <c r="DI12" s="112">
        <v>0</v>
      </c>
      <c r="DJ12" s="113">
        <v>250</v>
      </c>
      <c r="DK12" s="113">
        <v>500</v>
      </c>
      <c r="DL12" s="112">
        <v>0</v>
      </c>
      <c r="DM12" s="113">
        <v>100</v>
      </c>
      <c r="DN12" s="113">
        <v>300</v>
      </c>
      <c r="DO12" s="112">
        <v>0</v>
      </c>
      <c r="DP12" s="113">
        <v>100</v>
      </c>
      <c r="DQ12" s="113">
        <v>200</v>
      </c>
      <c r="DS12" s="108">
        <v>0</v>
      </c>
      <c r="DT12" s="79">
        <v>250</v>
      </c>
      <c r="DU12" s="79">
        <v>500</v>
      </c>
      <c r="DV12" s="108">
        <v>0</v>
      </c>
      <c r="DW12" s="79">
        <v>250</v>
      </c>
      <c r="DX12" s="79">
        <v>500</v>
      </c>
      <c r="DY12" s="108">
        <v>100</v>
      </c>
      <c r="DZ12" s="79">
        <v>250</v>
      </c>
      <c r="EA12" s="79">
        <v>500</v>
      </c>
    </row>
    <row r="13" spans="1:140" x14ac:dyDescent="0.25">
      <c r="A13">
        <v>12405014859</v>
      </c>
      <c r="D13">
        <v>3</v>
      </c>
      <c r="L13">
        <v>4</v>
      </c>
      <c r="R13" s="108">
        <v>100</v>
      </c>
      <c r="S13" s="79">
        <v>200</v>
      </c>
      <c r="T13" s="79">
        <v>500</v>
      </c>
      <c r="U13" s="108">
        <v>100</v>
      </c>
      <c r="V13" s="79">
        <v>200</v>
      </c>
      <c r="W13" s="79">
        <v>500</v>
      </c>
      <c r="X13" s="108">
        <v>50</v>
      </c>
      <c r="Y13" s="79">
        <v>100</v>
      </c>
      <c r="Z13" s="79">
        <v>150</v>
      </c>
      <c r="AA13" s="108">
        <v>50</v>
      </c>
      <c r="AB13" s="79">
        <v>100</v>
      </c>
      <c r="AC13" s="79">
        <v>150</v>
      </c>
      <c r="AD13" s="108">
        <v>100</v>
      </c>
      <c r="AE13" s="79">
        <v>200</v>
      </c>
      <c r="AF13" s="79">
        <v>500</v>
      </c>
      <c r="AG13" s="108">
        <v>100</v>
      </c>
      <c r="AH13" s="79">
        <v>200</v>
      </c>
      <c r="AI13" s="79">
        <v>500</v>
      </c>
      <c r="AJ13" s="108">
        <v>50</v>
      </c>
      <c r="AK13" s="79">
        <v>100</v>
      </c>
      <c r="AL13" s="79">
        <v>500</v>
      </c>
      <c r="AM13" s="108">
        <v>100</v>
      </c>
      <c r="AN13" s="79">
        <v>200</v>
      </c>
      <c r="AO13" s="79">
        <v>500</v>
      </c>
      <c r="AP13" s="108">
        <v>100</v>
      </c>
      <c r="AQ13" s="79">
        <v>200</v>
      </c>
      <c r="AR13" s="79">
        <v>500</v>
      </c>
      <c r="AS13" s="108">
        <v>100</v>
      </c>
      <c r="AT13" s="79">
        <v>200</v>
      </c>
      <c r="AU13" s="79">
        <v>500</v>
      </c>
      <c r="AV13" s="108">
        <v>100</v>
      </c>
      <c r="AW13" s="79">
        <v>200</v>
      </c>
      <c r="AX13" s="79">
        <v>500</v>
      </c>
      <c r="AY13" s="108">
        <v>50</v>
      </c>
      <c r="AZ13" s="79">
        <v>100</v>
      </c>
      <c r="BA13" s="79">
        <v>300</v>
      </c>
      <c r="BB13" s="112">
        <v>250</v>
      </c>
      <c r="BC13" s="113">
        <v>500</v>
      </c>
      <c r="BD13" s="113">
        <v>1000</v>
      </c>
      <c r="BE13" s="112">
        <v>250</v>
      </c>
      <c r="BF13" s="113">
        <v>500</v>
      </c>
      <c r="BG13" s="113">
        <v>1000</v>
      </c>
      <c r="BH13" s="112">
        <v>500</v>
      </c>
      <c r="BI13" s="113">
        <v>1500</v>
      </c>
      <c r="BJ13" s="113">
        <v>2000</v>
      </c>
      <c r="BK13" s="82" t="s">
        <v>124</v>
      </c>
      <c r="BL13" s="108">
        <v>250</v>
      </c>
      <c r="BM13" s="79">
        <v>500</v>
      </c>
      <c r="BN13" s="79">
        <v>1000</v>
      </c>
      <c r="BO13" s="108">
        <v>150</v>
      </c>
      <c r="BP13" s="79">
        <v>300</v>
      </c>
      <c r="BQ13" s="79">
        <v>500</v>
      </c>
      <c r="BR13" s="108">
        <v>250</v>
      </c>
      <c r="BS13" s="79">
        <v>500</v>
      </c>
      <c r="BT13" s="79">
        <v>1000</v>
      </c>
      <c r="BU13" s="108">
        <v>100</v>
      </c>
      <c r="BV13" s="79">
        <v>250</v>
      </c>
      <c r="BW13" s="79">
        <v>500</v>
      </c>
      <c r="BX13" s="108">
        <v>250</v>
      </c>
      <c r="BY13" s="79">
        <v>500</v>
      </c>
      <c r="BZ13" s="79">
        <v>1000</v>
      </c>
      <c r="CA13" s="108">
        <v>50</v>
      </c>
      <c r="CB13" s="79">
        <v>100</v>
      </c>
      <c r="CC13" s="79">
        <v>500</v>
      </c>
      <c r="CD13" s="108">
        <v>250</v>
      </c>
      <c r="CE13" s="79">
        <v>500</v>
      </c>
      <c r="CF13" s="79">
        <v>1000</v>
      </c>
      <c r="CG13" s="108">
        <v>250</v>
      </c>
      <c r="CH13" s="79">
        <v>500</v>
      </c>
      <c r="CI13" s="79">
        <v>1000</v>
      </c>
      <c r="CK13" s="112">
        <v>100</v>
      </c>
      <c r="CL13" s="113">
        <v>250</v>
      </c>
      <c r="CM13" s="113">
        <v>500</v>
      </c>
      <c r="CN13" s="112">
        <v>100</v>
      </c>
      <c r="CO13" s="113">
        <v>250</v>
      </c>
      <c r="CP13" s="113">
        <v>500</v>
      </c>
      <c r="CQ13" s="112">
        <v>100</v>
      </c>
      <c r="CR13" s="113">
        <v>250</v>
      </c>
      <c r="CS13" s="113">
        <v>500</v>
      </c>
      <c r="CT13" s="112">
        <v>100</v>
      </c>
      <c r="CU13" s="113">
        <v>250</v>
      </c>
      <c r="CV13" s="113">
        <v>500</v>
      </c>
      <c r="CW13" s="108">
        <v>100</v>
      </c>
      <c r="CX13" s="79">
        <v>250</v>
      </c>
      <c r="CY13" s="79">
        <v>500</v>
      </c>
      <c r="CZ13" s="108">
        <v>100</v>
      </c>
      <c r="DA13" s="79">
        <v>250</v>
      </c>
      <c r="DB13" s="79">
        <v>500</v>
      </c>
      <c r="DC13" s="112">
        <v>100</v>
      </c>
      <c r="DD13" s="113">
        <v>250</v>
      </c>
      <c r="DE13" s="113">
        <v>500</v>
      </c>
      <c r="DF13" s="112">
        <v>500</v>
      </c>
      <c r="DG13" s="113">
        <v>1000</v>
      </c>
      <c r="DH13" s="113">
        <v>1500</v>
      </c>
      <c r="DI13" s="112">
        <v>100</v>
      </c>
      <c r="DJ13" s="113">
        <v>250</v>
      </c>
      <c r="DK13" s="113">
        <v>500</v>
      </c>
      <c r="DL13" s="112">
        <v>250</v>
      </c>
      <c r="DM13" s="113">
        <v>500</v>
      </c>
      <c r="DN13" s="113">
        <v>1000</v>
      </c>
      <c r="DO13" s="112">
        <v>250</v>
      </c>
      <c r="DP13" s="113">
        <v>500</v>
      </c>
      <c r="DQ13" s="113">
        <v>1000</v>
      </c>
      <c r="DS13" s="108">
        <v>250</v>
      </c>
      <c r="DT13" s="79">
        <v>500</v>
      </c>
      <c r="DU13" s="79">
        <v>1000</v>
      </c>
      <c r="DV13" s="108">
        <v>250</v>
      </c>
      <c r="DW13" s="79">
        <v>500</v>
      </c>
      <c r="DX13" s="79">
        <v>1000</v>
      </c>
      <c r="DY13" s="108">
        <v>250</v>
      </c>
      <c r="DZ13" s="79">
        <v>500</v>
      </c>
      <c r="EA13" s="79">
        <v>1000</v>
      </c>
    </row>
    <row r="14" spans="1:140" x14ac:dyDescent="0.25">
      <c r="A14">
        <v>12404960801</v>
      </c>
      <c r="B14">
        <v>1</v>
      </c>
      <c r="J14">
        <v>2</v>
      </c>
      <c r="R14" s="108">
        <v>500</v>
      </c>
      <c r="S14" s="79">
        <v>2000</v>
      </c>
      <c r="T14" s="79">
        <v>5000</v>
      </c>
      <c r="U14" s="108">
        <v>100</v>
      </c>
      <c r="V14" s="79">
        <v>250</v>
      </c>
      <c r="W14" s="79">
        <v>500</v>
      </c>
      <c r="X14" s="108">
        <v>50</v>
      </c>
      <c r="Y14" s="79">
        <v>100</v>
      </c>
      <c r="Z14" s="79">
        <v>250</v>
      </c>
      <c r="AA14" s="108">
        <v>100</v>
      </c>
      <c r="AB14" s="79">
        <v>500</v>
      </c>
      <c r="AC14" s="79">
        <v>2500</v>
      </c>
      <c r="AD14" s="108">
        <v>100</v>
      </c>
      <c r="AE14" s="79">
        <v>250</v>
      </c>
      <c r="AF14" s="79">
        <v>1000</v>
      </c>
      <c r="AG14" s="108">
        <v>100</v>
      </c>
      <c r="AH14" s="79">
        <v>250</v>
      </c>
      <c r="AI14" s="79">
        <v>1000</v>
      </c>
      <c r="AJ14" s="108">
        <v>250</v>
      </c>
      <c r="AK14" s="79">
        <v>1000</v>
      </c>
      <c r="AL14" s="79">
        <v>5000</v>
      </c>
      <c r="AM14" s="108">
        <v>1000</v>
      </c>
      <c r="AN14" s="79">
        <v>2500</v>
      </c>
      <c r="AO14" s="79">
        <v>5000</v>
      </c>
      <c r="AP14" s="108">
        <v>100</v>
      </c>
      <c r="AQ14" s="79">
        <v>250</v>
      </c>
      <c r="AR14" s="79">
        <v>1000</v>
      </c>
      <c r="AS14" s="108">
        <v>100</v>
      </c>
      <c r="AT14" s="79">
        <v>250</v>
      </c>
      <c r="AU14" s="79">
        <v>1000</v>
      </c>
      <c r="AV14" s="108">
        <v>100</v>
      </c>
      <c r="AW14" s="79">
        <v>250</v>
      </c>
      <c r="AX14" s="79">
        <v>1000</v>
      </c>
      <c r="AY14" s="108">
        <v>250</v>
      </c>
      <c r="AZ14" s="79">
        <v>1000</v>
      </c>
      <c r="BA14" s="79">
        <v>2500</v>
      </c>
      <c r="BB14" s="112">
        <v>100</v>
      </c>
      <c r="BC14" s="113">
        <v>250</v>
      </c>
      <c r="BD14" s="113">
        <v>1000</v>
      </c>
      <c r="BE14" s="112">
        <v>2500</v>
      </c>
      <c r="BF14" s="113">
        <v>10000</v>
      </c>
      <c r="BG14" s="113">
        <v>50000</v>
      </c>
      <c r="BH14" s="112">
        <v>10000</v>
      </c>
      <c r="BI14" s="113">
        <v>50000</v>
      </c>
      <c r="BJ14" s="113">
        <v>100000</v>
      </c>
      <c r="BK14" s="82" t="s">
        <v>125</v>
      </c>
      <c r="BL14" s="108">
        <v>1000</v>
      </c>
      <c r="BM14" s="79">
        <v>2500</v>
      </c>
      <c r="BN14" s="79">
        <v>5000</v>
      </c>
      <c r="BO14" s="108">
        <v>100</v>
      </c>
      <c r="BP14" s="79">
        <v>500</v>
      </c>
      <c r="BQ14" s="79">
        <v>2500</v>
      </c>
      <c r="BR14" s="108">
        <v>100</v>
      </c>
      <c r="BS14" s="79">
        <v>250</v>
      </c>
      <c r="BT14" s="79">
        <v>1000</v>
      </c>
      <c r="BU14" s="108">
        <v>100</v>
      </c>
      <c r="BV14" s="79">
        <v>250</v>
      </c>
      <c r="BW14" s="79">
        <v>1000</v>
      </c>
      <c r="BX14" s="108">
        <v>100</v>
      </c>
      <c r="BY14" s="79">
        <v>250</v>
      </c>
      <c r="BZ14" s="79">
        <v>1000</v>
      </c>
      <c r="CA14" s="108">
        <v>250</v>
      </c>
      <c r="CB14" s="79">
        <v>1000</v>
      </c>
      <c r="CC14" s="79">
        <v>5000</v>
      </c>
      <c r="CD14" s="108">
        <v>100</v>
      </c>
      <c r="CE14" s="79">
        <v>250</v>
      </c>
      <c r="CF14" s="79">
        <v>1000</v>
      </c>
      <c r="CG14" s="108">
        <v>500</v>
      </c>
      <c r="CH14" s="79">
        <v>1500</v>
      </c>
      <c r="CI14" s="79">
        <v>5000</v>
      </c>
      <c r="CJ14" s="82" t="s">
        <v>126</v>
      </c>
      <c r="CK14" s="112">
        <v>250</v>
      </c>
      <c r="CL14" s="113">
        <v>500</v>
      </c>
      <c r="CM14" s="113">
        <v>1000</v>
      </c>
      <c r="CN14" s="112">
        <v>2500</v>
      </c>
      <c r="CO14" s="113">
        <v>5000</v>
      </c>
      <c r="CP14" s="113">
        <v>10000</v>
      </c>
      <c r="CQ14" s="112">
        <v>250</v>
      </c>
      <c r="CR14" s="113">
        <v>500</v>
      </c>
      <c r="CS14" s="113">
        <v>1000</v>
      </c>
      <c r="CT14" s="112">
        <v>1000</v>
      </c>
      <c r="CU14" s="113">
        <v>5000</v>
      </c>
      <c r="CV14" s="113">
        <v>10000</v>
      </c>
      <c r="CW14" s="108">
        <v>100</v>
      </c>
      <c r="CX14" s="79">
        <v>250</v>
      </c>
      <c r="CY14" s="79">
        <v>500</v>
      </c>
      <c r="CZ14" s="108">
        <v>500</v>
      </c>
      <c r="DA14" s="79">
        <v>1000</v>
      </c>
      <c r="DB14" s="79">
        <v>2500</v>
      </c>
      <c r="DC14" s="112">
        <v>1000</v>
      </c>
      <c r="DD14" s="113">
        <v>2500</v>
      </c>
      <c r="DE14" s="113">
        <v>5000</v>
      </c>
      <c r="DF14" s="112">
        <v>2500</v>
      </c>
      <c r="DG14" s="113">
        <v>5000</v>
      </c>
      <c r="DH14" s="113">
        <v>10000</v>
      </c>
      <c r="DI14" s="112">
        <v>100</v>
      </c>
      <c r="DJ14" s="113">
        <v>250</v>
      </c>
      <c r="DK14" s="113">
        <v>1000</v>
      </c>
      <c r="DL14" s="112">
        <v>1000</v>
      </c>
      <c r="DM14" s="113">
        <v>2500</v>
      </c>
      <c r="DN14" s="113">
        <v>5000</v>
      </c>
      <c r="DO14" s="112">
        <v>1000</v>
      </c>
      <c r="DP14" s="113">
        <v>2500</v>
      </c>
      <c r="DQ14" s="113">
        <v>5000</v>
      </c>
      <c r="DR14" s="82" t="s">
        <v>125</v>
      </c>
      <c r="DS14" s="108">
        <v>500</v>
      </c>
      <c r="DT14" s="79">
        <v>1000</v>
      </c>
      <c r="DU14" s="79">
        <v>2500</v>
      </c>
      <c r="DV14" s="108">
        <v>1000</v>
      </c>
      <c r="DW14" s="79">
        <v>2500</v>
      </c>
      <c r="DX14" s="79">
        <v>5000</v>
      </c>
      <c r="DY14" s="108">
        <v>2500</v>
      </c>
      <c r="DZ14" s="79">
        <v>10000</v>
      </c>
      <c r="EA14" s="79">
        <v>50000</v>
      </c>
    </row>
    <row r="15" spans="1:140" x14ac:dyDescent="0.25">
      <c r="A15">
        <v>12403893307</v>
      </c>
      <c r="B15">
        <v>1</v>
      </c>
      <c r="I15">
        <v>1</v>
      </c>
    </row>
    <row r="16" spans="1:140" x14ac:dyDescent="0.25">
      <c r="A16">
        <v>12403817313</v>
      </c>
      <c r="B16">
        <v>1</v>
      </c>
      <c r="D16">
        <v>3</v>
      </c>
      <c r="E16">
        <v>4</v>
      </c>
      <c r="L16">
        <v>4</v>
      </c>
      <c r="R16" s="108">
        <v>100</v>
      </c>
      <c r="S16" s="79">
        <v>250</v>
      </c>
      <c r="T16" s="79">
        <v>500</v>
      </c>
      <c r="U16" s="108">
        <v>250</v>
      </c>
      <c r="V16" s="79">
        <v>500</v>
      </c>
      <c r="W16" s="79">
        <v>1200</v>
      </c>
      <c r="X16" s="108">
        <v>100</v>
      </c>
      <c r="Y16" s="79">
        <v>200</v>
      </c>
      <c r="Z16" s="79">
        <v>400</v>
      </c>
      <c r="AA16" s="108">
        <v>200</v>
      </c>
      <c r="AB16" s="79">
        <v>500</v>
      </c>
      <c r="AC16" s="79">
        <v>1000</v>
      </c>
      <c r="AD16" s="108">
        <v>250</v>
      </c>
      <c r="AE16" s="79">
        <v>750</v>
      </c>
      <c r="AF16" s="79">
        <v>2000</v>
      </c>
      <c r="AG16" s="108">
        <v>150</v>
      </c>
      <c r="AH16" s="79">
        <v>300</v>
      </c>
      <c r="AI16" s="79">
        <v>800</v>
      </c>
      <c r="AJ16" s="108">
        <v>100</v>
      </c>
      <c r="AK16" s="79">
        <v>400</v>
      </c>
      <c r="AL16" s="79">
        <v>1000</v>
      </c>
      <c r="AM16" s="108">
        <v>500</v>
      </c>
      <c r="AN16" s="79">
        <v>1000</v>
      </c>
      <c r="AO16" s="79">
        <v>5000</v>
      </c>
      <c r="AP16" s="108">
        <v>250</v>
      </c>
      <c r="AQ16" s="79">
        <v>500</v>
      </c>
      <c r="AR16" s="79">
        <v>1200</v>
      </c>
      <c r="AS16" s="108">
        <v>100</v>
      </c>
      <c r="AT16" s="79">
        <v>250</v>
      </c>
      <c r="AU16" s="79">
        <v>1000</v>
      </c>
      <c r="AV16" s="108">
        <v>250</v>
      </c>
      <c r="AW16" s="79">
        <v>800</v>
      </c>
      <c r="AX16" s="79">
        <v>1600</v>
      </c>
      <c r="AY16" s="108">
        <v>100</v>
      </c>
      <c r="AZ16" s="79">
        <v>250</v>
      </c>
      <c r="BA16" s="79">
        <v>1000</v>
      </c>
      <c r="BB16" s="112">
        <v>5000</v>
      </c>
      <c r="BC16" s="113">
        <v>10000</v>
      </c>
      <c r="BD16" s="113">
        <v>25000</v>
      </c>
      <c r="BE16" s="112">
        <v>500</v>
      </c>
      <c r="BF16" s="113">
        <v>1500</v>
      </c>
      <c r="BG16" s="113">
        <v>5000</v>
      </c>
      <c r="BH16" s="112">
        <v>5000</v>
      </c>
      <c r="BI16" s="113">
        <v>25000</v>
      </c>
      <c r="BJ16" s="113">
        <v>100000</v>
      </c>
      <c r="BL16" s="108">
        <v>500</v>
      </c>
      <c r="BM16" s="79">
        <v>1000</v>
      </c>
      <c r="BN16" s="79">
        <v>5000</v>
      </c>
      <c r="BO16" s="108">
        <v>250</v>
      </c>
      <c r="BP16" s="79">
        <v>800</v>
      </c>
      <c r="BQ16" s="79">
        <v>1500</v>
      </c>
      <c r="BR16" s="108">
        <v>250</v>
      </c>
      <c r="BS16" s="79">
        <v>500</v>
      </c>
      <c r="BT16" s="79">
        <v>1200</v>
      </c>
      <c r="BU16" s="108">
        <v>250</v>
      </c>
      <c r="BV16" s="79">
        <v>500</v>
      </c>
      <c r="BW16" s="79">
        <v>1200</v>
      </c>
      <c r="BX16" s="108">
        <v>50</v>
      </c>
      <c r="BY16" s="79">
        <v>200</v>
      </c>
      <c r="BZ16" s="79">
        <v>500</v>
      </c>
      <c r="CA16" s="108">
        <v>100</v>
      </c>
      <c r="CB16" s="79">
        <v>250</v>
      </c>
      <c r="CC16" s="79">
        <v>500</v>
      </c>
      <c r="CD16" s="108">
        <v>250</v>
      </c>
      <c r="CE16" s="79">
        <v>500</v>
      </c>
      <c r="CF16" s="79">
        <v>1200</v>
      </c>
      <c r="CG16" s="108">
        <v>500</v>
      </c>
      <c r="CH16" s="79">
        <v>1000</v>
      </c>
      <c r="CI16" s="79">
        <v>2500</v>
      </c>
      <c r="CK16" s="112">
        <v>100</v>
      </c>
      <c r="CL16" s="113">
        <v>500</v>
      </c>
      <c r="CM16" s="113">
        <v>1500</v>
      </c>
      <c r="CN16" s="112">
        <v>500</v>
      </c>
      <c r="CO16" s="113">
        <v>1000</v>
      </c>
      <c r="CP16" s="113">
        <v>2500</v>
      </c>
      <c r="CQ16" s="112">
        <v>250</v>
      </c>
      <c r="CR16" s="113">
        <v>500</v>
      </c>
      <c r="CS16" s="113">
        <v>1500</v>
      </c>
      <c r="CT16" s="112">
        <v>1000</v>
      </c>
      <c r="CU16" s="113">
        <v>5000</v>
      </c>
      <c r="CV16" s="113">
        <v>10000</v>
      </c>
      <c r="CW16" s="108">
        <v>250</v>
      </c>
      <c r="CX16" s="79">
        <v>1000</v>
      </c>
      <c r="CY16" s="79">
        <v>2500</v>
      </c>
      <c r="CZ16" s="108">
        <v>100</v>
      </c>
      <c r="DA16" s="79">
        <v>250</v>
      </c>
      <c r="DB16" s="79">
        <v>500</v>
      </c>
      <c r="DC16" s="112">
        <v>250</v>
      </c>
      <c r="DD16" s="113">
        <v>500</v>
      </c>
      <c r="DE16" s="113">
        <v>1500</v>
      </c>
      <c r="DF16" s="112">
        <v>2500</v>
      </c>
      <c r="DG16" s="113">
        <v>5000</v>
      </c>
      <c r="DH16" s="113">
        <v>15000</v>
      </c>
      <c r="DI16" s="112">
        <v>250</v>
      </c>
      <c r="DJ16" s="113">
        <v>600</v>
      </c>
      <c r="DK16" s="113">
        <v>1500</v>
      </c>
      <c r="DL16" s="112">
        <v>250</v>
      </c>
      <c r="DM16" s="113">
        <v>750</v>
      </c>
      <c r="DN16" s="113">
        <v>1500</v>
      </c>
      <c r="DO16" s="112">
        <v>250</v>
      </c>
      <c r="DP16" s="113">
        <v>750</v>
      </c>
      <c r="DQ16" s="113">
        <v>2500</v>
      </c>
      <c r="DS16" s="108">
        <v>250</v>
      </c>
      <c r="DT16" s="79">
        <v>750</v>
      </c>
      <c r="DU16" s="79">
        <v>2500</v>
      </c>
      <c r="DV16" s="108">
        <v>250</v>
      </c>
      <c r="DW16" s="79">
        <v>500</v>
      </c>
      <c r="DX16" s="79">
        <v>1500</v>
      </c>
      <c r="DY16" s="108">
        <v>500</v>
      </c>
      <c r="DZ16" s="79">
        <v>1500</v>
      </c>
      <c r="EA16" s="79">
        <v>3000</v>
      </c>
    </row>
    <row r="17" spans="1:132" x14ac:dyDescent="0.25">
      <c r="A17">
        <v>12403700369</v>
      </c>
      <c r="C17">
        <v>2</v>
      </c>
      <c r="J17">
        <v>2</v>
      </c>
    </row>
    <row r="18" spans="1:132" x14ac:dyDescent="0.25">
      <c r="A18">
        <v>12403220170</v>
      </c>
      <c r="B18">
        <v>1</v>
      </c>
      <c r="M18">
        <v>5</v>
      </c>
      <c r="R18" s="108">
        <v>100</v>
      </c>
      <c r="S18" s="79">
        <v>250</v>
      </c>
      <c r="T18" s="79">
        <v>750</v>
      </c>
      <c r="U18" s="108">
        <v>50</v>
      </c>
      <c r="V18" s="79">
        <v>100</v>
      </c>
      <c r="W18" s="79">
        <v>250</v>
      </c>
      <c r="X18" s="108">
        <v>50</v>
      </c>
      <c r="Y18" s="79">
        <v>100</v>
      </c>
      <c r="Z18" s="79">
        <v>250</v>
      </c>
      <c r="AA18" s="108">
        <v>500</v>
      </c>
      <c r="AB18" s="79">
        <v>750</v>
      </c>
      <c r="AC18" s="79">
        <v>1000</v>
      </c>
      <c r="AD18" s="108">
        <v>250</v>
      </c>
      <c r="AE18" s="79">
        <v>500</v>
      </c>
      <c r="AF18" s="79">
        <v>750</v>
      </c>
      <c r="AG18" s="108">
        <v>100</v>
      </c>
      <c r="AH18" s="79">
        <v>250</v>
      </c>
      <c r="AI18" s="79">
        <v>500</v>
      </c>
      <c r="AJ18" s="108">
        <v>250</v>
      </c>
      <c r="AK18" s="79">
        <v>500</v>
      </c>
      <c r="AL18" s="79">
        <v>750</v>
      </c>
      <c r="AM18" s="108">
        <v>250</v>
      </c>
      <c r="AN18" s="79">
        <v>500</v>
      </c>
      <c r="AO18" s="79">
        <v>750</v>
      </c>
      <c r="AP18" s="108">
        <v>250</v>
      </c>
      <c r="AQ18" s="79">
        <v>500</v>
      </c>
      <c r="AR18" s="79">
        <v>750</v>
      </c>
      <c r="AS18" s="108">
        <v>250</v>
      </c>
      <c r="AT18" s="79">
        <v>500</v>
      </c>
      <c r="AU18" s="79">
        <v>750</v>
      </c>
      <c r="AV18" s="108">
        <v>250</v>
      </c>
      <c r="AW18" s="79">
        <v>500</v>
      </c>
      <c r="AX18" s="79">
        <v>750</v>
      </c>
      <c r="AY18" s="108">
        <v>250</v>
      </c>
      <c r="AZ18" s="79">
        <v>500</v>
      </c>
      <c r="BA18" s="79">
        <v>750</v>
      </c>
      <c r="BB18" s="112">
        <v>500</v>
      </c>
      <c r="BC18" s="113">
        <v>750</v>
      </c>
      <c r="BD18" s="113">
        <v>1000</v>
      </c>
      <c r="BE18" s="112">
        <v>500</v>
      </c>
      <c r="BF18" s="113">
        <v>750</v>
      </c>
      <c r="BG18" s="113">
        <v>1000</v>
      </c>
      <c r="BH18" s="112">
        <v>500</v>
      </c>
      <c r="BI18" s="113">
        <v>1000</v>
      </c>
      <c r="BJ18" s="113">
        <v>1500</v>
      </c>
      <c r="BL18" s="108">
        <v>250</v>
      </c>
      <c r="BM18" s="79">
        <v>500</v>
      </c>
      <c r="BN18" s="79">
        <v>750</v>
      </c>
      <c r="BO18" s="108">
        <v>500</v>
      </c>
      <c r="BP18" s="79">
        <v>750</v>
      </c>
      <c r="BQ18" s="79">
        <v>1000</v>
      </c>
      <c r="BR18" s="108">
        <v>500</v>
      </c>
      <c r="BS18" s="79">
        <v>750</v>
      </c>
      <c r="BT18" s="79">
        <v>1000</v>
      </c>
      <c r="BU18" s="108">
        <v>250</v>
      </c>
      <c r="BV18" s="79">
        <v>500</v>
      </c>
      <c r="BW18" s="79">
        <v>750</v>
      </c>
      <c r="BX18" s="108">
        <v>100</v>
      </c>
      <c r="BY18" s="79">
        <v>250</v>
      </c>
      <c r="BZ18" s="79">
        <v>500</v>
      </c>
      <c r="CA18" s="108">
        <v>500</v>
      </c>
      <c r="CB18" s="79">
        <v>750</v>
      </c>
      <c r="CC18" s="79">
        <v>1000</v>
      </c>
      <c r="CD18" s="108">
        <v>100</v>
      </c>
      <c r="CE18" s="79">
        <v>250</v>
      </c>
      <c r="CF18" s="79">
        <v>500</v>
      </c>
      <c r="CG18" s="108">
        <v>1000</v>
      </c>
      <c r="CH18" s="79">
        <v>1500</v>
      </c>
      <c r="CI18" s="79">
        <v>2000</v>
      </c>
      <c r="CK18" s="112">
        <v>100</v>
      </c>
      <c r="CL18" s="113">
        <v>250</v>
      </c>
      <c r="CM18" s="113">
        <v>500</v>
      </c>
      <c r="CN18" s="112">
        <v>100</v>
      </c>
      <c r="CO18" s="113">
        <v>250</v>
      </c>
      <c r="CP18" s="113">
        <v>500</v>
      </c>
      <c r="CQ18" s="112">
        <v>100</v>
      </c>
      <c r="CR18" s="113">
        <v>250</v>
      </c>
      <c r="CS18" s="113">
        <v>500</v>
      </c>
      <c r="CT18" s="112">
        <v>100</v>
      </c>
      <c r="CU18" s="113">
        <v>250</v>
      </c>
      <c r="CV18" s="113">
        <v>500</v>
      </c>
      <c r="CW18" s="108">
        <v>250</v>
      </c>
      <c r="CX18" s="79">
        <v>500</v>
      </c>
      <c r="CY18" s="79">
        <v>750</v>
      </c>
      <c r="CZ18" s="108">
        <v>100</v>
      </c>
      <c r="DA18" s="79">
        <v>250</v>
      </c>
      <c r="DB18" s="79">
        <v>500</v>
      </c>
      <c r="DC18" s="112">
        <v>100</v>
      </c>
      <c r="DD18" s="113">
        <v>250</v>
      </c>
      <c r="DE18" s="113">
        <v>500</v>
      </c>
      <c r="DF18" s="112">
        <v>100</v>
      </c>
      <c r="DG18" s="113">
        <v>250</v>
      </c>
      <c r="DH18" s="113">
        <v>500</v>
      </c>
      <c r="DI18" s="112">
        <v>100</v>
      </c>
      <c r="DJ18" s="113">
        <v>250</v>
      </c>
      <c r="DK18" s="113">
        <v>500</v>
      </c>
      <c r="DL18" s="112">
        <v>250</v>
      </c>
      <c r="DM18" s="113">
        <v>500</v>
      </c>
      <c r="DN18" s="113">
        <v>750</v>
      </c>
      <c r="DO18" s="112">
        <v>500</v>
      </c>
      <c r="DP18" s="113">
        <v>750</v>
      </c>
      <c r="DQ18" s="113">
        <v>1000</v>
      </c>
      <c r="DS18" s="108">
        <v>500</v>
      </c>
      <c r="DT18" s="79">
        <v>750</v>
      </c>
      <c r="DU18" s="79">
        <v>1000</v>
      </c>
      <c r="DV18" s="108">
        <v>250</v>
      </c>
      <c r="DW18" s="79">
        <v>500</v>
      </c>
      <c r="DX18" s="79">
        <v>750</v>
      </c>
      <c r="DY18" s="108">
        <v>500</v>
      </c>
      <c r="DZ18" s="79">
        <v>750</v>
      </c>
      <c r="EA18" s="79">
        <v>1000</v>
      </c>
    </row>
    <row r="19" spans="1:132" x14ac:dyDescent="0.25">
      <c r="A19">
        <v>12403184301</v>
      </c>
      <c r="D19">
        <v>3</v>
      </c>
      <c r="M19">
        <v>5</v>
      </c>
    </row>
    <row r="20" spans="1:132" x14ac:dyDescent="0.25">
      <c r="A20">
        <v>12403178770</v>
      </c>
      <c r="D20">
        <v>3</v>
      </c>
      <c r="M20">
        <v>5</v>
      </c>
    </row>
    <row r="21" spans="1:132" x14ac:dyDescent="0.25">
      <c r="A21">
        <v>12403129200</v>
      </c>
      <c r="B21">
        <v>1</v>
      </c>
      <c r="D21">
        <v>3</v>
      </c>
      <c r="E21">
        <v>4</v>
      </c>
      <c r="M21">
        <v>5</v>
      </c>
      <c r="R21" s="108">
        <v>0</v>
      </c>
      <c r="S21" s="79">
        <v>100</v>
      </c>
      <c r="T21" s="79">
        <v>300</v>
      </c>
      <c r="U21" s="108">
        <v>0</v>
      </c>
      <c r="V21" s="79">
        <v>500</v>
      </c>
      <c r="W21" s="79">
        <v>1000</v>
      </c>
      <c r="X21" s="108">
        <v>0</v>
      </c>
      <c r="Y21" s="79">
        <v>100</v>
      </c>
      <c r="Z21" s="79">
        <v>200</v>
      </c>
      <c r="AA21" s="108">
        <v>0</v>
      </c>
      <c r="AB21" s="79">
        <v>250</v>
      </c>
      <c r="AC21" s="79">
        <v>1000</v>
      </c>
      <c r="AD21" s="108">
        <v>0</v>
      </c>
      <c r="AE21" s="79">
        <v>250</v>
      </c>
      <c r="AF21" s="79">
        <v>1000</v>
      </c>
      <c r="AG21" s="108">
        <v>0</v>
      </c>
      <c r="AH21" s="79">
        <v>200</v>
      </c>
      <c r="AI21" s="79">
        <v>500</v>
      </c>
      <c r="AJ21" s="108">
        <v>0</v>
      </c>
      <c r="AK21" s="79">
        <v>250</v>
      </c>
      <c r="AL21" s="79">
        <v>500</v>
      </c>
      <c r="AM21" s="108">
        <v>0</v>
      </c>
      <c r="AN21" s="79">
        <v>500</v>
      </c>
      <c r="AO21" s="79">
        <v>1000</v>
      </c>
      <c r="AP21" s="108">
        <v>0</v>
      </c>
      <c r="AQ21" s="79">
        <v>100</v>
      </c>
      <c r="AR21" s="79">
        <v>200</v>
      </c>
      <c r="AS21" s="108">
        <v>0</v>
      </c>
      <c r="AT21" s="79">
        <v>0</v>
      </c>
      <c r="AU21" s="79">
        <v>500</v>
      </c>
      <c r="AV21" s="108">
        <v>0</v>
      </c>
      <c r="AW21" s="79">
        <v>50</v>
      </c>
      <c r="AX21" s="79">
        <v>100</v>
      </c>
      <c r="AY21" s="108">
        <v>0</v>
      </c>
      <c r="AZ21" s="79">
        <v>0</v>
      </c>
      <c r="BA21" s="79">
        <v>200</v>
      </c>
      <c r="BB21" s="112">
        <v>250</v>
      </c>
      <c r="BC21" s="113">
        <v>500</v>
      </c>
      <c r="BD21" s="113">
        <v>1000</v>
      </c>
      <c r="BE21" s="112">
        <v>1000</v>
      </c>
      <c r="BF21" s="113">
        <v>2500</v>
      </c>
      <c r="BG21" s="113">
        <v>6000</v>
      </c>
      <c r="BH21" s="112">
        <v>7000</v>
      </c>
      <c r="BI21" s="113">
        <v>50000</v>
      </c>
      <c r="BJ21" s="113">
        <v>100000</v>
      </c>
      <c r="BK21" s="82" t="s">
        <v>127</v>
      </c>
      <c r="BL21" s="108">
        <v>250</v>
      </c>
      <c r="BM21" s="79">
        <v>500</v>
      </c>
      <c r="BN21" s="79">
        <v>10000</v>
      </c>
      <c r="BO21" s="108">
        <v>0</v>
      </c>
      <c r="BP21" s="79">
        <v>0</v>
      </c>
      <c r="BQ21" s="79">
        <v>500</v>
      </c>
      <c r="BR21" s="108">
        <v>100</v>
      </c>
      <c r="BS21" s="79">
        <v>500</v>
      </c>
      <c r="BT21" s="79">
        <v>1000</v>
      </c>
      <c r="BU21" s="108">
        <v>0</v>
      </c>
      <c r="BV21" s="79">
        <v>0</v>
      </c>
      <c r="BW21" s="79">
        <v>500</v>
      </c>
      <c r="BX21" s="108">
        <v>0</v>
      </c>
      <c r="BY21" s="79">
        <v>100</v>
      </c>
      <c r="BZ21" s="79">
        <v>500</v>
      </c>
      <c r="CA21" s="108">
        <v>0</v>
      </c>
      <c r="CB21" s="79">
        <v>100</v>
      </c>
      <c r="CC21" s="79">
        <v>500</v>
      </c>
      <c r="CD21" s="108">
        <v>0</v>
      </c>
      <c r="CE21" s="79">
        <v>100</v>
      </c>
      <c r="CF21" s="79">
        <v>500</v>
      </c>
      <c r="CG21" s="108">
        <v>0</v>
      </c>
      <c r="CH21" s="79">
        <v>100</v>
      </c>
      <c r="CI21" s="79">
        <v>500</v>
      </c>
      <c r="CK21" s="112">
        <v>0</v>
      </c>
      <c r="CL21" s="113">
        <v>0</v>
      </c>
      <c r="CM21" s="113">
        <v>0</v>
      </c>
      <c r="CN21" s="112">
        <v>0</v>
      </c>
      <c r="CO21" s="113">
        <v>0</v>
      </c>
      <c r="CP21" s="113">
        <v>0</v>
      </c>
      <c r="CQ21" s="112">
        <v>0</v>
      </c>
      <c r="CR21" s="113">
        <v>100</v>
      </c>
      <c r="CS21" s="113">
        <v>500</v>
      </c>
      <c r="CT21" s="112">
        <v>500</v>
      </c>
      <c r="CU21" s="113">
        <v>1000</v>
      </c>
      <c r="CV21" s="113">
        <v>5000</v>
      </c>
      <c r="CW21" s="108">
        <v>0</v>
      </c>
      <c r="CX21" s="79">
        <v>100</v>
      </c>
      <c r="CY21" s="79">
        <v>500</v>
      </c>
      <c r="CZ21" s="108">
        <v>0</v>
      </c>
      <c r="DA21" s="79">
        <v>0</v>
      </c>
      <c r="DB21" s="79">
        <v>0</v>
      </c>
      <c r="DC21" s="112">
        <v>0</v>
      </c>
      <c r="DD21" s="113">
        <v>1000</v>
      </c>
      <c r="DE21" s="113">
        <v>5000</v>
      </c>
      <c r="DF21" s="112">
        <v>0</v>
      </c>
      <c r="DG21" s="113">
        <v>500</v>
      </c>
      <c r="DH21" s="113">
        <v>1000</v>
      </c>
      <c r="DI21" s="112">
        <v>0</v>
      </c>
      <c r="DJ21" s="113">
        <v>0</v>
      </c>
      <c r="DK21" s="113">
        <v>500</v>
      </c>
      <c r="DL21" s="112">
        <v>0</v>
      </c>
      <c r="DM21" s="113">
        <v>100</v>
      </c>
      <c r="DN21" s="113">
        <v>500</v>
      </c>
      <c r="DO21" s="112">
        <v>0</v>
      </c>
      <c r="DP21" s="113">
        <v>0</v>
      </c>
      <c r="DQ21" s="113">
        <v>0</v>
      </c>
      <c r="DR21" s="82" t="s">
        <v>128</v>
      </c>
      <c r="DS21" s="108">
        <v>100</v>
      </c>
      <c r="DT21" s="79">
        <v>1000</v>
      </c>
      <c r="DU21" s="79">
        <v>5000</v>
      </c>
      <c r="DV21" s="108">
        <v>0</v>
      </c>
      <c r="DW21" s="79">
        <v>0</v>
      </c>
      <c r="DX21" s="79">
        <v>0</v>
      </c>
      <c r="DY21" s="108">
        <v>500</v>
      </c>
      <c r="DZ21" s="79">
        <v>1000</v>
      </c>
      <c r="EA21" s="79">
        <v>5000</v>
      </c>
      <c r="EB21" s="82" t="s">
        <v>129</v>
      </c>
    </row>
    <row r="22" spans="1:132" x14ac:dyDescent="0.25">
      <c r="A22">
        <v>12403084415</v>
      </c>
      <c r="C22">
        <v>2</v>
      </c>
      <c r="I22">
        <v>1</v>
      </c>
      <c r="R22" s="108">
        <v>100</v>
      </c>
      <c r="S22" s="79">
        <v>500</v>
      </c>
      <c r="T22" s="79">
        <v>1000</v>
      </c>
      <c r="U22" s="108">
        <v>0</v>
      </c>
      <c r="V22" s="79">
        <v>250</v>
      </c>
      <c r="W22" s="79">
        <v>500</v>
      </c>
      <c r="X22" s="108">
        <v>0</v>
      </c>
      <c r="Y22" s="79">
        <v>100</v>
      </c>
      <c r="Z22" s="79">
        <v>250</v>
      </c>
      <c r="AA22" s="108">
        <v>0</v>
      </c>
      <c r="AB22" s="79">
        <v>250</v>
      </c>
      <c r="AC22" s="79">
        <v>500</v>
      </c>
      <c r="AD22" s="108">
        <v>100</v>
      </c>
      <c r="AE22" s="79">
        <v>500</v>
      </c>
      <c r="AF22" s="79">
        <v>1000</v>
      </c>
      <c r="AG22" s="108">
        <v>100</v>
      </c>
      <c r="AH22" s="79">
        <v>500</v>
      </c>
      <c r="AI22" s="79">
        <v>1000</v>
      </c>
      <c r="AJ22" s="108">
        <v>0</v>
      </c>
      <c r="AK22" s="79">
        <v>250</v>
      </c>
      <c r="AL22" s="79">
        <v>500</v>
      </c>
      <c r="AM22" s="108">
        <v>100</v>
      </c>
      <c r="AN22" s="79">
        <v>500</v>
      </c>
      <c r="AO22" s="79">
        <v>1000</v>
      </c>
      <c r="AP22" s="108">
        <v>100</v>
      </c>
      <c r="AQ22" s="79">
        <v>500</v>
      </c>
      <c r="AR22" s="79">
        <v>1000</v>
      </c>
      <c r="AS22" s="108">
        <v>0</v>
      </c>
      <c r="AT22" s="79">
        <v>500</v>
      </c>
      <c r="AU22" s="79">
        <v>1000</v>
      </c>
      <c r="AV22" s="108">
        <v>100</v>
      </c>
      <c r="AW22" s="79">
        <v>500</v>
      </c>
      <c r="AX22" s="79">
        <v>1000</v>
      </c>
      <c r="AY22" s="108">
        <v>0</v>
      </c>
      <c r="AZ22" s="79">
        <v>250</v>
      </c>
      <c r="BA22" s="79">
        <v>500</v>
      </c>
      <c r="BB22" s="112">
        <v>500</v>
      </c>
      <c r="BC22" s="113">
        <v>1000</v>
      </c>
      <c r="BD22" s="113">
        <v>5000</v>
      </c>
      <c r="BE22" s="112">
        <v>500</v>
      </c>
      <c r="BF22" s="113">
        <v>1000</v>
      </c>
      <c r="BG22" s="113">
        <v>5000</v>
      </c>
      <c r="BH22" s="112">
        <v>1000</v>
      </c>
      <c r="BI22" s="113">
        <v>5000</v>
      </c>
      <c r="BJ22" s="113">
        <v>10000</v>
      </c>
      <c r="BK22" s="82" t="s">
        <v>130</v>
      </c>
      <c r="BL22" s="108">
        <v>1000</v>
      </c>
      <c r="BM22" s="79">
        <v>5000</v>
      </c>
      <c r="BN22" s="79">
        <v>10000</v>
      </c>
      <c r="BO22" s="108">
        <v>500</v>
      </c>
      <c r="BP22" s="79">
        <v>1000</v>
      </c>
      <c r="BQ22" s="79">
        <v>5000</v>
      </c>
      <c r="BR22" s="108">
        <v>0</v>
      </c>
      <c r="BS22" s="79">
        <v>500</v>
      </c>
      <c r="BT22" s="79">
        <v>1000</v>
      </c>
      <c r="BU22" s="108">
        <v>500</v>
      </c>
      <c r="BV22" s="79">
        <v>1000</v>
      </c>
      <c r="BW22" s="79">
        <v>5000</v>
      </c>
      <c r="BX22" s="108">
        <v>0</v>
      </c>
      <c r="BY22" s="79">
        <v>500</v>
      </c>
      <c r="BZ22" s="79">
        <v>1000</v>
      </c>
      <c r="CA22" s="108">
        <v>0</v>
      </c>
      <c r="CB22" s="79">
        <v>500</v>
      </c>
      <c r="CC22" s="79">
        <v>1000</v>
      </c>
      <c r="CD22" s="108">
        <v>0</v>
      </c>
      <c r="CE22" s="79">
        <v>500</v>
      </c>
      <c r="CF22" s="79">
        <v>1000</v>
      </c>
      <c r="CG22" s="108">
        <v>500</v>
      </c>
      <c r="CH22" s="79">
        <v>1000</v>
      </c>
      <c r="CI22" s="79">
        <v>5000</v>
      </c>
      <c r="CJ22" s="82" t="s">
        <v>131</v>
      </c>
      <c r="CK22" s="112">
        <v>0</v>
      </c>
      <c r="CL22" s="113">
        <v>500</v>
      </c>
      <c r="CM22" s="113">
        <v>1000</v>
      </c>
      <c r="CN22" s="112">
        <v>1000</v>
      </c>
      <c r="CO22" s="113">
        <v>5000</v>
      </c>
      <c r="CP22" s="113">
        <v>10000</v>
      </c>
      <c r="CQ22" s="112">
        <v>0</v>
      </c>
      <c r="CR22" s="113">
        <v>500</v>
      </c>
      <c r="CS22" s="113">
        <v>1000</v>
      </c>
      <c r="CT22" s="112">
        <v>1000</v>
      </c>
      <c r="CU22" s="113">
        <v>5000</v>
      </c>
      <c r="CV22" s="113">
        <v>10000</v>
      </c>
      <c r="CW22" s="108">
        <v>0</v>
      </c>
      <c r="CX22" s="79">
        <v>500</v>
      </c>
      <c r="CY22" s="79">
        <v>1000</v>
      </c>
      <c r="CZ22" s="108">
        <v>0</v>
      </c>
      <c r="DA22" s="79">
        <v>500</v>
      </c>
      <c r="DB22" s="79">
        <v>1000</v>
      </c>
      <c r="DC22" s="112">
        <v>250</v>
      </c>
      <c r="DD22" s="113">
        <v>1000</v>
      </c>
      <c r="DE22" s="113">
        <v>5000</v>
      </c>
      <c r="DF22" s="112">
        <v>1000</v>
      </c>
      <c r="DG22" s="113">
        <v>5000</v>
      </c>
      <c r="DH22" s="113">
        <v>10000</v>
      </c>
      <c r="DI22" s="112">
        <v>100</v>
      </c>
      <c r="DJ22" s="113">
        <v>500</v>
      </c>
      <c r="DK22" s="113">
        <v>1000</v>
      </c>
      <c r="DL22" s="112">
        <v>0</v>
      </c>
      <c r="DM22" s="113">
        <v>500</v>
      </c>
      <c r="DN22" s="113">
        <v>1000</v>
      </c>
      <c r="DO22" s="112">
        <v>0</v>
      </c>
      <c r="DP22" s="113">
        <v>1000</v>
      </c>
      <c r="DQ22" s="113">
        <v>5000</v>
      </c>
      <c r="DR22" s="82" t="s">
        <v>132</v>
      </c>
      <c r="DS22" s="108">
        <v>250</v>
      </c>
      <c r="DT22" s="79">
        <v>500</v>
      </c>
      <c r="DU22" s="79">
        <v>5000</v>
      </c>
      <c r="DV22" s="108">
        <v>0</v>
      </c>
      <c r="DW22" s="79">
        <v>500</v>
      </c>
      <c r="DX22" s="79">
        <v>2500</v>
      </c>
      <c r="DY22" s="108">
        <v>500</v>
      </c>
      <c r="DZ22" s="79">
        <v>2500</v>
      </c>
      <c r="EA22" s="79">
        <v>5000</v>
      </c>
    </row>
    <row r="23" spans="1:132" x14ac:dyDescent="0.25">
      <c r="A23">
        <v>12403071025</v>
      </c>
      <c r="B23">
        <v>1</v>
      </c>
      <c r="D23">
        <v>3</v>
      </c>
      <c r="E23">
        <v>4</v>
      </c>
      <c r="M23">
        <v>5</v>
      </c>
      <c r="R23" s="108">
        <v>0</v>
      </c>
      <c r="S23" s="79">
        <v>5000</v>
      </c>
      <c r="T23" s="79">
        <v>10000</v>
      </c>
      <c r="U23" s="108">
        <v>0</v>
      </c>
      <c r="V23" s="79">
        <v>1000</v>
      </c>
      <c r="W23" s="79">
        <v>5000</v>
      </c>
      <c r="X23" s="108">
        <v>0</v>
      </c>
      <c r="Y23" s="79">
        <v>250</v>
      </c>
      <c r="Z23" s="79">
        <v>300</v>
      </c>
      <c r="AA23" s="108">
        <v>0</v>
      </c>
      <c r="AB23" s="79">
        <v>500</v>
      </c>
      <c r="AC23" s="79">
        <v>2500</v>
      </c>
      <c r="AD23" s="108">
        <v>0</v>
      </c>
      <c r="AE23" s="79">
        <v>500</v>
      </c>
      <c r="AF23" s="79">
        <v>1000</v>
      </c>
      <c r="AG23" s="108">
        <v>0</v>
      </c>
      <c r="AH23" s="79">
        <v>500</v>
      </c>
      <c r="AI23" s="79">
        <v>1000</v>
      </c>
      <c r="AJ23" s="108">
        <v>0</v>
      </c>
      <c r="AK23" s="79">
        <v>1000</v>
      </c>
      <c r="AL23" s="79">
        <v>2500</v>
      </c>
      <c r="AM23" s="108">
        <v>0</v>
      </c>
      <c r="AN23" s="79">
        <v>500</v>
      </c>
      <c r="AO23" s="79">
        <v>1500</v>
      </c>
      <c r="AP23" s="108">
        <v>0</v>
      </c>
      <c r="AQ23" s="79">
        <v>1000</v>
      </c>
      <c r="AR23" s="79">
        <v>2500</v>
      </c>
      <c r="AS23" s="108">
        <v>0</v>
      </c>
      <c r="AT23" s="79">
        <v>500</v>
      </c>
      <c r="AU23" s="79">
        <v>1500</v>
      </c>
      <c r="AV23" s="108">
        <v>0</v>
      </c>
      <c r="AW23" s="79">
        <v>1000</v>
      </c>
      <c r="AX23" s="79">
        <v>3500</v>
      </c>
      <c r="AY23" s="108">
        <v>0</v>
      </c>
      <c r="AZ23" s="79">
        <v>250</v>
      </c>
      <c r="BA23" s="79">
        <v>500</v>
      </c>
      <c r="BB23" s="112">
        <v>0</v>
      </c>
      <c r="BC23" s="113">
        <v>500</v>
      </c>
      <c r="BD23" s="113">
        <v>1000</v>
      </c>
      <c r="BE23" s="112">
        <v>1000</v>
      </c>
      <c r="BF23" s="113">
        <v>1500</v>
      </c>
      <c r="BG23" s="113">
        <v>3000</v>
      </c>
      <c r="BH23" s="112">
        <v>5000</v>
      </c>
      <c r="BI23" s="113">
        <v>10000</v>
      </c>
      <c r="BJ23" s="113">
        <v>15000</v>
      </c>
      <c r="BL23" s="108">
        <v>0</v>
      </c>
      <c r="BM23" s="79">
        <v>500</v>
      </c>
      <c r="BN23" s="79">
        <v>1000</v>
      </c>
      <c r="BO23" s="108">
        <v>0</v>
      </c>
      <c r="BP23" s="79">
        <v>500</v>
      </c>
      <c r="BQ23" s="79">
        <v>1000</v>
      </c>
      <c r="BR23" s="108">
        <v>0</v>
      </c>
      <c r="BS23" s="79">
        <v>500</v>
      </c>
      <c r="BT23" s="79">
        <v>1000</v>
      </c>
      <c r="BU23" s="108">
        <v>0</v>
      </c>
      <c r="BV23" s="79">
        <v>500</v>
      </c>
      <c r="BW23" s="79">
        <v>1000</v>
      </c>
      <c r="BX23" s="108">
        <v>0</v>
      </c>
      <c r="BY23" s="79">
        <v>500</v>
      </c>
      <c r="BZ23" s="79">
        <v>1000</v>
      </c>
      <c r="CA23" s="108">
        <v>0</v>
      </c>
      <c r="CB23" s="79">
        <v>500</v>
      </c>
      <c r="CC23" s="79">
        <v>1000</v>
      </c>
      <c r="CD23" s="108">
        <v>0</v>
      </c>
      <c r="CE23" s="79">
        <v>500</v>
      </c>
      <c r="CF23" s="79">
        <v>1000</v>
      </c>
      <c r="CG23" s="108">
        <v>0</v>
      </c>
      <c r="CH23" s="79">
        <v>500</v>
      </c>
      <c r="CI23" s="79">
        <v>1000</v>
      </c>
      <c r="CK23" s="112">
        <v>500</v>
      </c>
      <c r="CL23" s="113">
        <v>500</v>
      </c>
      <c r="CM23" s="113">
        <v>500</v>
      </c>
      <c r="CN23" s="112">
        <v>500</v>
      </c>
      <c r="CO23" s="113">
        <v>1500</v>
      </c>
      <c r="CP23" s="113">
        <v>3000</v>
      </c>
      <c r="CQ23" s="112">
        <v>0</v>
      </c>
      <c r="CR23" s="113">
        <v>2500</v>
      </c>
      <c r="CS23" s="113">
        <v>5000</v>
      </c>
      <c r="CT23" s="112">
        <v>0</v>
      </c>
      <c r="CU23" s="113">
        <v>2500</v>
      </c>
      <c r="CV23" s="113">
        <v>5000</v>
      </c>
      <c r="CW23" s="108">
        <v>0</v>
      </c>
      <c r="CX23" s="79">
        <v>1500</v>
      </c>
      <c r="CY23" s="79">
        <v>3000</v>
      </c>
      <c r="CZ23" s="108">
        <v>0</v>
      </c>
      <c r="DA23" s="79">
        <v>0</v>
      </c>
      <c r="DB23" s="79">
        <v>0</v>
      </c>
      <c r="DC23" s="112">
        <v>0</v>
      </c>
      <c r="DD23" s="113">
        <v>500</v>
      </c>
      <c r="DE23" s="113">
        <v>1000</v>
      </c>
      <c r="DF23" s="112">
        <v>0</v>
      </c>
      <c r="DG23" s="113">
        <v>1000</v>
      </c>
      <c r="DH23" s="113">
        <v>3000</v>
      </c>
      <c r="DI23" s="112">
        <v>0</v>
      </c>
      <c r="DJ23" s="113">
        <v>500</v>
      </c>
      <c r="DK23" s="113">
        <v>1000</v>
      </c>
      <c r="DL23" s="112">
        <v>0</v>
      </c>
      <c r="DM23" s="113">
        <v>500</v>
      </c>
      <c r="DN23" s="113">
        <v>1000</v>
      </c>
      <c r="DO23" s="112">
        <v>0</v>
      </c>
      <c r="DP23" s="113">
        <v>500</v>
      </c>
      <c r="DQ23" s="113">
        <v>1000</v>
      </c>
      <c r="DS23" s="108">
        <v>0</v>
      </c>
      <c r="DT23" s="79">
        <v>1000</v>
      </c>
      <c r="DU23" s="79">
        <v>3000</v>
      </c>
      <c r="DV23" s="108">
        <v>0</v>
      </c>
      <c r="DW23" s="79">
        <v>1000</v>
      </c>
      <c r="DX23" s="79">
        <v>3000</v>
      </c>
      <c r="DY23" s="108">
        <v>500</v>
      </c>
      <c r="DZ23" s="79">
        <v>1500</v>
      </c>
      <c r="EA23" s="79">
        <v>5000</v>
      </c>
    </row>
    <row r="24" spans="1:132" x14ac:dyDescent="0.25">
      <c r="A24">
        <v>12403036750</v>
      </c>
      <c r="C24">
        <v>2</v>
      </c>
      <c r="L24">
        <v>4</v>
      </c>
    </row>
    <row r="25" spans="1:132" x14ac:dyDescent="0.25">
      <c r="A25">
        <v>12402819405</v>
      </c>
      <c r="B25">
        <v>1</v>
      </c>
      <c r="D25">
        <v>3</v>
      </c>
      <c r="N25">
        <v>6</v>
      </c>
    </row>
    <row r="26" spans="1:132" x14ac:dyDescent="0.25">
      <c r="A26">
        <v>12402691083</v>
      </c>
      <c r="B26">
        <v>1</v>
      </c>
      <c r="C26">
        <v>2</v>
      </c>
      <c r="I26">
        <v>1</v>
      </c>
      <c r="R26" s="108">
        <v>50</v>
      </c>
      <c r="S26" s="79">
        <v>100</v>
      </c>
      <c r="T26" s="79">
        <v>200</v>
      </c>
      <c r="U26" s="108">
        <v>0</v>
      </c>
      <c r="V26" s="79">
        <v>50</v>
      </c>
      <c r="W26" s="79">
        <v>100</v>
      </c>
      <c r="X26" s="108">
        <v>0</v>
      </c>
      <c r="Y26" s="79">
        <v>50</v>
      </c>
      <c r="Z26" s="79">
        <v>100</v>
      </c>
      <c r="AA26" s="108">
        <v>50</v>
      </c>
      <c r="AB26" s="79">
        <v>100</v>
      </c>
      <c r="AC26" s="79">
        <v>250</v>
      </c>
      <c r="AD26" s="108">
        <v>50</v>
      </c>
      <c r="AE26" s="79">
        <v>150</v>
      </c>
      <c r="AF26" s="79">
        <v>300</v>
      </c>
      <c r="AG26" s="108">
        <v>0</v>
      </c>
      <c r="AH26" s="79">
        <v>50</v>
      </c>
      <c r="AI26" s="79">
        <v>100</v>
      </c>
      <c r="AJ26" s="108">
        <v>0</v>
      </c>
      <c r="AK26" s="79">
        <v>50</v>
      </c>
      <c r="AL26" s="79">
        <v>100</v>
      </c>
      <c r="AM26" s="108">
        <v>0</v>
      </c>
      <c r="AN26" s="79">
        <v>50</v>
      </c>
      <c r="AO26" s="79">
        <v>100</v>
      </c>
      <c r="AP26" s="108">
        <v>50</v>
      </c>
      <c r="AQ26" s="79">
        <v>100</v>
      </c>
      <c r="AR26" s="79">
        <v>250</v>
      </c>
      <c r="AS26" s="108">
        <v>50</v>
      </c>
      <c r="AT26" s="79">
        <v>100</v>
      </c>
      <c r="AU26" s="79">
        <v>200</v>
      </c>
      <c r="AV26" s="108">
        <v>0</v>
      </c>
      <c r="AW26" s="79">
        <v>50</v>
      </c>
      <c r="AX26" s="79">
        <v>100</v>
      </c>
      <c r="AY26" s="108">
        <v>0</v>
      </c>
      <c r="AZ26" s="79">
        <v>50</v>
      </c>
      <c r="BA26" s="79">
        <v>100</v>
      </c>
      <c r="BB26" s="112">
        <v>100</v>
      </c>
      <c r="BC26" s="113">
        <v>200</v>
      </c>
      <c r="BD26" s="113">
        <v>300</v>
      </c>
      <c r="BE26" s="112">
        <v>100</v>
      </c>
      <c r="BF26" s="113">
        <v>200</v>
      </c>
      <c r="BG26" s="113">
        <v>300</v>
      </c>
      <c r="BH26" s="112">
        <v>1000</v>
      </c>
      <c r="BI26" s="113">
        <v>2000</v>
      </c>
      <c r="BJ26" s="113">
        <v>3000</v>
      </c>
      <c r="BK26" s="82" t="s">
        <v>133</v>
      </c>
      <c r="BL26" s="108">
        <v>200</v>
      </c>
      <c r="BM26" s="79">
        <v>500</v>
      </c>
      <c r="BN26" s="79">
        <v>1000</v>
      </c>
      <c r="BO26" s="108">
        <v>0</v>
      </c>
      <c r="BP26" s="79">
        <v>50</v>
      </c>
      <c r="BQ26" s="79">
        <v>100</v>
      </c>
      <c r="BR26" s="108">
        <v>100</v>
      </c>
      <c r="BS26" s="79">
        <v>200</v>
      </c>
      <c r="BT26" s="79">
        <v>300</v>
      </c>
      <c r="BU26" s="108">
        <v>50</v>
      </c>
      <c r="BV26" s="79">
        <v>100</v>
      </c>
      <c r="BW26" s="79">
        <v>200</v>
      </c>
      <c r="BX26" s="108">
        <v>50</v>
      </c>
      <c r="BY26" s="79">
        <v>100</v>
      </c>
      <c r="BZ26" s="79">
        <v>200</v>
      </c>
      <c r="CA26" s="108">
        <v>0</v>
      </c>
      <c r="CB26" s="79">
        <v>50</v>
      </c>
      <c r="CC26" s="79">
        <v>100</v>
      </c>
      <c r="CD26" s="108">
        <v>50</v>
      </c>
      <c r="CE26" s="79">
        <v>100</v>
      </c>
      <c r="CF26" s="79">
        <v>200</v>
      </c>
      <c r="CG26" s="108">
        <v>50</v>
      </c>
      <c r="CH26" s="79">
        <v>100</v>
      </c>
      <c r="CI26" s="79">
        <v>200</v>
      </c>
      <c r="CK26" s="112">
        <v>50</v>
      </c>
      <c r="CL26" s="113">
        <v>100</v>
      </c>
      <c r="CM26" s="113">
        <v>200</v>
      </c>
      <c r="CN26" s="112">
        <v>100</v>
      </c>
      <c r="CO26" s="113">
        <v>200</v>
      </c>
      <c r="CP26" s="113">
        <v>300</v>
      </c>
      <c r="CQ26" s="112">
        <v>50</v>
      </c>
      <c r="CR26" s="113">
        <v>100</v>
      </c>
      <c r="CS26" s="113">
        <v>200</v>
      </c>
      <c r="CT26" s="112">
        <v>100</v>
      </c>
      <c r="CU26" s="113">
        <v>200</v>
      </c>
      <c r="CV26" s="113">
        <v>300</v>
      </c>
      <c r="CW26" s="108">
        <v>50</v>
      </c>
      <c r="CX26" s="79">
        <v>100</v>
      </c>
      <c r="CY26" s="79">
        <v>200</v>
      </c>
      <c r="CZ26" s="108">
        <v>50</v>
      </c>
      <c r="DA26" s="79">
        <v>100</v>
      </c>
      <c r="DB26" s="79">
        <v>200</v>
      </c>
      <c r="DC26" s="112">
        <v>50</v>
      </c>
      <c r="DD26" s="113">
        <v>100</v>
      </c>
      <c r="DE26" s="113">
        <v>200</v>
      </c>
      <c r="DF26" s="112">
        <v>100</v>
      </c>
      <c r="DG26" s="113">
        <v>200</v>
      </c>
      <c r="DH26" s="113">
        <v>300</v>
      </c>
      <c r="DI26" s="112">
        <v>50</v>
      </c>
      <c r="DJ26" s="113">
        <v>100</v>
      </c>
      <c r="DK26" s="113">
        <v>200</v>
      </c>
      <c r="DL26" s="112">
        <v>500</v>
      </c>
      <c r="DM26" s="113">
        <v>1500</v>
      </c>
      <c r="DN26" s="113">
        <v>2500</v>
      </c>
      <c r="DO26" s="112">
        <v>500</v>
      </c>
      <c r="DP26" s="113">
        <v>1500</v>
      </c>
      <c r="DQ26" s="113">
        <v>2500</v>
      </c>
      <c r="DS26" s="108">
        <v>100</v>
      </c>
      <c r="DT26" s="79">
        <v>200</v>
      </c>
      <c r="DU26" s="79">
        <v>300</v>
      </c>
      <c r="DV26" s="108">
        <v>100</v>
      </c>
      <c r="DW26" s="79">
        <v>200</v>
      </c>
      <c r="DX26" s="79">
        <v>300</v>
      </c>
      <c r="DY26" s="108">
        <v>100</v>
      </c>
      <c r="DZ26" s="79">
        <v>200</v>
      </c>
      <c r="EA26" s="79">
        <v>300</v>
      </c>
    </row>
    <row r="27" spans="1:132" x14ac:dyDescent="0.25">
      <c r="A27">
        <v>12402590640</v>
      </c>
      <c r="B27">
        <v>1</v>
      </c>
      <c r="D27">
        <v>3</v>
      </c>
      <c r="F27">
        <v>5</v>
      </c>
      <c r="I27">
        <v>1</v>
      </c>
    </row>
    <row r="28" spans="1:132" x14ac:dyDescent="0.25">
      <c r="A28">
        <v>12402581355</v>
      </c>
      <c r="D28">
        <v>3</v>
      </c>
      <c r="L28">
        <v>4</v>
      </c>
    </row>
    <row r="29" spans="1:132" x14ac:dyDescent="0.25">
      <c r="A29">
        <v>12402577713</v>
      </c>
      <c r="D29">
        <v>3</v>
      </c>
      <c r="L29">
        <v>4</v>
      </c>
    </row>
    <row r="30" spans="1:132" x14ac:dyDescent="0.25">
      <c r="A30">
        <v>12402529960</v>
      </c>
      <c r="B30">
        <v>1</v>
      </c>
      <c r="D30">
        <v>3</v>
      </c>
      <c r="N30">
        <v>6</v>
      </c>
      <c r="R30" s="108">
        <v>250</v>
      </c>
      <c r="S30" s="79">
        <v>500</v>
      </c>
      <c r="T30" s="79">
        <v>1000</v>
      </c>
      <c r="U30" s="108">
        <v>250</v>
      </c>
      <c r="V30" s="79">
        <v>500</v>
      </c>
      <c r="W30" s="79">
        <v>1000</v>
      </c>
      <c r="X30" s="108">
        <v>250</v>
      </c>
      <c r="Y30" s="79">
        <v>500</v>
      </c>
      <c r="Z30" s="79">
        <v>1000</v>
      </c>
      <c r="AA30" s="108">
        <v>250</v>
      </c>
      <c r="AB30" s="79">
        <v>500</v>
      </c>
      <c r="AC30" s="79">
        <v>1000</v>
      </c>
      <c r="AD30" s="108">
        <v>250</v>
      </c>
      <c r="AE30" s="79">
        <v>500</v>
      </c>
      <c r="AF30" s="79">
        <v>1000</v>
      </c>
      <c r="AG30" s="108">
        <v>250</v>
      </c>
      <c r="AH30" s="79">
        <v>500</v>
      </c>
      <c r="AI30" s="79">
        <v>1000</v>
      </c>
      <c r="AJ30" s="108">
        <v>250</v>
      </c>
      <c r="AK30" s="79">
        <v>500</v>
      </c>
      <c r="AL30" s="79">
        <v>1000</v>
      </c>
      <c r="AM30" s="108">
        <v>250</v>
      </c>
      <c r="AN30" s="79">
        <v>500</v>
      </c>
      <c r="AO30" s="79">
        <v>1000</v>
      </c>
      <c r="AP30" s="108">
        <v>250</v>
      </c>
      <c r="AQ30" s="79">
        <v>500</v>
      </c>
      <c r="AR30" s="79">
        <v>1000</v>
      </c>
      <c r="AS30" s="108">
        <v>250</v>
      </c>
      <c r="AT30" s="79">
        <v>500</v>
      </c>
      <c r="AU30" s="79">
        <v>1000</v>
      </c>
      <c r="AV30" s="108">
        <v>250</v>
      </c>
      <c r="AW30" s="79">
        <v>500</v>
      </c>
      <c r="AX30" s="79">
        <v>1000</v>
      </c>
      <c r="AY30" s="108">
        <v>250</v>
      </c>
      <c r="AZ30" s="79">
        <v>500</v>
      </c>
      <c r="BA30" s="79">
        <v>1000</v>
      </c>
      <c r="BB30" s="112">
        <v>250</v>
      </c>
      <c r="BC30" s="113">
        <v>500</v>
      </c>
      <c r="BD30" s="113">
        <v>1000</v>
      </c>
      <c r="BE30" s="112">
        <v>250</v>
      </c>
      <c r="BF30" s="113">
        <v>500</v>
      </c>
      <c r="BG30" s="113">
        <v>1000</v>
      </c>
      <c r="BH30" s="112">
        <v>250</v>
      </c>
      <c r="BI30" s="113">
        <v>500</v>
      </c>
      <c r="BJ30" s="113">
        <v>1000</v>
      </c>
      <c r="BL30" s="108">
        <v>250</v>
      </c>
      <c r="BM30" s="79">
        <v>500</v>
      </c>
      <c r="BN30" s="79">
        <v>1000</v>
      </c>
      <c r="BO30" s="108">
        <v>250</v>
      </c>
      <c r="BP30" s="79">
        <v>500</v>
      </c>
      <c r="BQ30" s="79">
        <v>1000</v>
      </c>
      <c r="BR30" s="108">
        <v>250</v>
      </c>
      <c r="BS30" s="79">
        <v>500</v>
      </c>
      <c r="BT30" s="79">
        <v>1000</v>
      </c>
      <c r="BU30" s="108">
        <v>250</v>
      </c>
      <c r="BV30" s="79">
        <v>500</v>
      </c>
      <c r="BW30" s="79">
        <v>1000</v>
      </c>
      <c r="BX30" s="108">
        <v>250</v>
      </c>
      <c r="BY30" s="79">
        <v>500</v>
      </c>
      <c r="BZ30" s="79">
        <v>1000</v>
      </c>
      <c r="CA30" s="108">
        <v>250</v>
      </c>
      <c r="CB30" s="79">
        <v>500</v>
      </c>
      <c r="CC30" s="79">
        <v>1000</v>
      </c>
      <c r="CD30" s="108">
        <v>250</v>
      </c>
      <c r="CE30" s="79">
        <v>500</v>
      </c>
      <c r="CF30" s="79">
        <v>1000</v>
      </c>
      <c r="CG30" s="108">
        <v>250</v>
      </c>
      <c r="CH30" s="79">
        <v>500</v>
      </c>
      <c r="CI30" s="79">
        <v>1000</v>
      </c>
      <c r="CK30" s="112">
        <v>250</v>
      </c>
      <c r="CL30" s="113">
        <v>500</v>
      </c>
      <c r="CM30" s="113">
        <v>1000</v>
      </c>
      <c r="CN30" s="112">
        <v>250</v>
      </c>
      <c r="CO30" s="113">
        <v>500</v>
      </c>
      <c r="CP30" s="113">
        <v>1000</v>
      </c>
      <c r="CQ30" s="112">
        <v>250</v>
      </c>
      <c r="CR30" s="113">
        <v>500</v>
      </c>
      <c r="CS30" s="113">
        <v>1000</v>
      </c>
      <c r="CT30" s="112">
        <v>250</v>
      </c>
      <c r="CU30" s="113">
        <v>500</v>
      </c>
      <c r="CV30" s="113">
        <v>1000</v>
      </c>
      <c r="CW30" s="108">
        <v>250</v>
      </c>
      <c r="CX30" s="79">
        <v>500</v>
      </c>
      <c r="CY30" s="79">
        <v>1000</v>
      </c>
      <c r="CZ30" s="108">
        <v>250</v>
      </c>
      <c r="DA30" s="79">
        <v>500</v>
      </c>
      <c r="DB30" s="79">
        <v>1000</v>
      </c>
      <c r="DC30" s="112">
        <v>250</v>
      </c>
      <c r="DD30" s="113">
        <v>500</v>
      </c>
      <c r="DE30" s="113">
        <v>1000</v>
      </c>
      <c r="DF30" s="112">
        <v>250</v>
      </c>
      <c r="DG30" s="113">
        <v>500</v>
      </c>
      <c r="DH30" s="113">
        <v>1000</v>
      </c>
      <c r="DI30" s="112">
        <v>250</v>
      </c>
      <c r="DJ30" s="113">
        <v>500</v>
      </c>
      <c r="DK30" s="113">
        <v>1000</v>
      </c>
      <c r="DL30" s="112">
        <v>250</v>
      </c>
      <c r="DM30" s="113">
        <v>500</v>
      </c>
      <c r="DN30" s="113">
        <v>1000</v>
      </c>
      <c r="DO30" s="112">
        <v>250</v>
      </c>
      <c r="DP30" s="113">
        <v>500</v>
      </c>
      <c r="DQ30" s="113">
        <v>1000</v>
      </c>
      <c r="DS30" s="108">
        <v>250</v>
      </c>
      <c r="DT30" s="79">
        <v>500</v>
      </c>
      <c r="DU30" s="79">
        <v>1000</v>
      </c>
      <c r="DV30" s="108">
        <v>250</v>
      </c>
      <c r="DW30" s="79">
        <v>500</v>
      </c>
      <c r="DX30" s="79">
        <v>1000</v>
      </c>
      <c r="DY30" s="108">
        <v>250</v>
      </c>
      <c r="DZ30" s="79">
        <v>500</v>
      </c>
      <c r="EA30" s="79">
        <v>1000</v>
      </c>
    </row>
    <row r="31" spans="1:132" x14ac:dyDescent="0.25">
      <c r="A31">
        <v>12402456394</v>
      </c>
      <c r="C31">
        <v>2</v>
      </c>
      <c r="I31">
        <v>1</v>
      </c>
      <c r="R31" s="108">
        <v>0</v>
      </c>
      <c r="S31" s="79">
        <v>100</v>
      </c>
      <c r="T31" s="79">
        <v>200</v>
      </c>
      <c r="U31" s="108">
        <v>0</v>
      </c>
      <c r="V31" s="79">
        <v>50</v>
      </c>
      <c r="W31" s="79">
        <v>100</v>
      </c>
      <c r="X31" s="108">
        <v>0</v>
      </c>
      <c r="Y31" s="79">
        <v>0</v>
      </c>
      <c r="Z31" s="79">
        <v>0</v>
      </c>
      <c r="AA31" s="108">
        <v>0</v>
      </c>
      <c r="AB31" s="79">
        <v>100</v>
      </c>
      <c r="AC31" s="79">
        <v>200</v>
      </c>
      <c r="AD31" s="108">
        <v>0</v>
      </c>
      <c r="AE31" s="79">
        <v>0</v>
      </c>
      <c r="AF31" s="79">
        <v>0</v>
      </c>
      <c r="AG31" s="108">
        <v>0</v>
      </c>
      <c r="AH31" s="79">
        <v>100</v>
      </c>
      <c r="AI31" s="79">
        <v>200</v>
      </c>
      <c r="AJ31" s="108">
        <v>0</v>
      </c>
      <c r="AK31" s="79">
        <v>0</v>
      </c>
      <c r="AL31" s="79">
        <v>0</v>
      </c>
      <c r="AM31" s="108">
        <v>100</v>
      </c>
      <c r="AN31" s="79">
        <v>200</v>
      </c>
      <c r="AO31" s="79">
        <v>1000</v>
      </c>
      <c r="AP31" s="108">
        <v>0</v>
      </c>
      <c r="AQ31" s="79">
        <v>100</v>
      </c>
      <c r="AR31" s="79">
        <v>200</v>
      </c>
      <c r="AS31" s="108">
        <v>100</v>
      </c>
      <c r="AT31" s="79">
        <v>200</v>
      </c>
      <c r="AU31" s="79">
        <v>300</v>
      </c>
      <c r="AV31" s="108">
        <v>100</v>
      </c>
      <c r="AW31" s="79">
        <v>200</v>
      </c>
      <c r="AX31" s="79">
        <v>1000</v>
      </c>
      <c r="AY31" s="108">
        <v>0</v>
      </c>
      <c r="AZ31" s="79">
        <v>100</v>
      </c>
      <c r="BA31" s="79">
        <v>200</v>
      </c>
      <c r="BB31" s="112">
        <v>100</v>
      </c>
      <c r="BC31" s="113">
        <v>200</v>
      </c>
      <c r="BD31" s="113">
        <v>300</v>
      </c>
      <c r="BE31" s="112">
        <v>100</v>
      </c>
      <c r="BF31" s="113">
        <v>200</v>
      </c>
      <c r="BG31" s="113">
        <v>300</v>
      </c>
      <c r="BH31" s="112">
        <v>1000</v>
      </c>
      <c r="BI31" s="113">
        <v>2000</v>
      </c>
      <c r="BJ31" s="113">
        <v>3000</v>
      </c>
      <c r="BK31" s="82" t="s">
        <v>134</v>
      </c>
      <c r="BL31" s="108">
        <v>100</v>
      </c>
      <c r="BM31" s="79">
        <v>200</v>
      </c>
      <c r="BN31" s="79">
        <v>300</v>
      </c>
      <c r="BO31" s="108">
        <v>100</v>
      </c>
      <c r="BP31" s="79">
        <v>200</v>
      </c>
      <c r="BQ31" s="79">
        <v>300</v>
      </c>
      <c r="BR31" s="108">
        <v>100</v>
      </c>
      <c r="BS31" s="79">
        <v>200</v>
      </c>
      <c r="BT31" s="79">
        <v>300</v>
      </c>
      <c r="BU31" s="108">
        <v>0</v>
      </c>
      <c r="BV31" s="79">
        <v>0</v>
      </c>
      <c r="BW31" s="79">
        <v>100</v>
      </c>
      <c r="BX31" s="108">
        <v>0</v>
      </c>
      <c r="BY31" s="79">
        <v>100</v>
      </c>
      <c r="BZ31" s="79">
        <v>300</v>
      </c>
      <c r="CA31" s="108">
        <v>0</v>
      </c>
      <c r="CB31" s="79">
        <v>0</v>
      </c>
      <c r="CC31" s="79">
        <v>100</v>
      </c>
      <c r="CD31" s="108">
        <v>100</v>
      </c>
      <c r="CE31" s="79">
        <v>200</v>
      </c>
      <c r="CF31" s="79">
        <v>300</v>
      </c>
      <c r="CG31" s="108">
        <v>100</v>
      </c>
      <c r="CH31" s="79">
        <v>200</v>
      </c>
      <c r="CI31" s="79">
        <v>300</v>
      </c>
      <c r="CK31" s="112">
        <v>0</v>
      </c>
      <c r="CL31" s="113">
        <v>100</v>
      </c>
      <c r="CM31" s="113">
        <v>200</v>
      </c>
      <c r="CN31" s="112">
        <v>200</v>
      </c>
      <c r="CO31" s="113">
        <v>400</v>
      </c>
      <c r="CP31" s="113">
        <v>600</v>
      </c>
      <c r="CQ31" s="112">
        <v>100</v>
      </c>
      <c r="CR31" s="113">
        <v>200</v>
      </c>
      <c r="CS31" s="113">
        <v>300</v>
      </c>
      <c r="CT31" s="112">
        <v>1000</v>
      </c>
      <c r="CU31" s="113">
        <v>2000</v>
      </c>
      <c r="CV31" s="113">
        <v>10000</v>
      </c>
      <c r="CW31" s="108">
        <v>0</v>
      </c>
      <c r="CX31" s="79">
        <v>0</v>
      </c>
      <c r="CY31" s="79">
        <v>0</v>
      </c>
      <c r="CZ31" s="108">
        <v>0</v>
      </c>
      <c r="DA31" s="79">
        <v>0</v>
      </c>
      <c r="DB31" s="79">
        <v>0</v>
      </c>
      <c r="DC31" s="112">
        <v>100</v>
      </c>
      <c r="DD31" s="113">
        <v>200</v>
      </c>
      <c r="DE31" s="113">
        <v>300</v>
      </c>
      <c r="DF31" s="112">
        <v>1000</v>
      </c>
      <c r="DG31" s="113">
        <v>2000</v>
      </c>
      <c r="DH31" s="113">
        <v>3000</v>
      </c>
      <c r="DI31" s="112">
        <v>0</v>
      </c>
      <c r="DJ31" s="113">
        <v>100</v>
      </c>
      <c r="DK31" s="113">
        <v>200</v>
      </c>
      <c r="DL31" s="112">
        <v>0</v>
      </c>
      <c r="DM31" s="113">
        <v>0</v>
      </c>
      <c r="DN31" s="113">
        <v>0</v>
      </c>
      <c r="DO31" s="112">
        <v>0</v>
      </c>
      <c r="DP31" s="113">
        <v>0</v>
      </c>
      <c r="DQ31" s="113">
        <v>0</v>
      </c>
      <c r="DR31" s="82" t="s">
        <v>135</v>
      </c>
      <c r="DS31" s="108">
        <v>0</v>
      </c>
      <c r="DT31" s="79">
        <v>100</v>
      </c>
      <c r="DU31" s="79">
        <v>200</v>
      </c>
      <c r="DV31" s="108">
        <v>0</v>
      </c>
      <c r="DW31" s="79">
        <v>100</v>
      </c>
      <c r="DX31" s="79">
        <v>200</v>
      </c>
      <c r="DY31" s="108">
        <v>1000</v>
      </c>
      <c r="DZ31" s="79">
        <v>3000</v>
      </c>
      <c r="EA31" s="79">
        <v>10000</v>
      </c>
    </row>
    <row r="32" spans="1:132" x14ac:dyDescent="0.25">
      <c r="A32">
        <v>12402451963</v>
      </c>
      <c r="B32">
        <v>1</v>
      </c>
      <c r="L32">
        <v>4</v>
      </c>
      <c r="R32" s="108">
        <v>0</v>
      </c>
      <c r="S32" s="79">
        <v>250</v>
      </c>
      <c r="T32" s="79">
        <v>1000</v>
      </c>
      <c r="U32" s="108">
        <v>0</v>
      </c>
      <c r="V32" s="79">
        <v>250</v>
      </c>
      <c r="W32" s="79">
        <v>1000</v>
      </c>
      <c r="X32" s="108">
        <v>0</v>
      </c>
      <c r="Y32" s="79">
        <v>100</v>
      </c>
      <c r="Z32" s="79">
        <v>250</v>
      </c>
      <c r="AA32" s="108">
        <v>0</v>
      </c>
      <c r="AB32" s="79">
        <v>250</v>
      </c>
      <c r="AC32" s="79">
        <v>1000</v>
      </c>
      <c r="AD32" s="108">
        <v>0</v>
      </c>
      <c r="AE32" s="79">
        <v>250</v>
      </c>
      <c r="AF32" s="79">
        <v>1000</v>
      </c>
      <c r="AG32" s="108">
        <v>0</v>
      </c>
      <c r="AH32" s="79">
        <v>250</v>
      </c>
      <c r="AI32" s="79">
        <v>1000</v>
      </c>
      <c r="AJ32" s="108">
        <v>0</v>
      </c>
      <c r="AK32" s="79">
        <v>250</v>
      </c>
      <c r="AL32" s="79">
        <v>1000</v>
      </c>
      <c r="AM32" s="108">
        <v>0</v>
      </c>
      <c r="AN32" s="79">
        <v>250</v>
      </c>
      <c r="AO32" s="79">
        <v>1000</v>
      </c>
      <c r="AP32" s="108">
        <v>0</v>
      </c>
      <c r="AQ32" s="79">
        <v>250</v>
      </c>
      <c r="AR32" s="79">
        <v>1000</v>
      </c>
      <c r="AS32" s="108">
        <v>0</v>
      </c>
      <c r="AT32" s="79">
        <v>250</v>
      </c>
      <c r="AU32" s="79">
        <v>1000</v>
      </c>
      <c r="AV32" s="108">
        <v>0</v>
      </c>
      <c r="AW32" s="79">
        <v>250</v>
      </c>
      <c r="AX32" s="79">
        <v>1000</v>
      </c>
      <c r="AY32" s="108">
        <v>0</v>
      </c>
      <c r="AZ32" s="79">
        <v>100</v>
      </c>
      <c r="BA32" s="79">
        <v>250</v>
      </c>
      <c r="BB32" s="112">
        <v>500</v>
      </c>
      <c r="BC32" s="113">
        <v>1000</v>
      </c>
      <c r="BD32" s="113">
        <v>5000</v>
      </c>
      <c r="BE32" s="112">
        <v>1000</v>
      </c>
      <c r="BF32" s="113">
        <v>10000</v>
      </c>
      <c r="BG32" s="113">
        <v>20000</v>
      </c>
      <c r="BH32" s="112">
        <v>10000</v>
      </c>
      <c r="BI32" s="113">
        <v>25000</v>
      </c>
      <c r="BJ32" s="113">
        <v>100000</v>
      </c>
      <c r="BL32" s="108">
        <v>500</v>
      </c>
      <c r="BM32" s="79">
        <v>1000</v>
      </c>
      <c r="BN32" s="79">
        <v>10000</v>
      </c>
      <c r="BO32" s="108">
        <v>250</v>
      </c>
      <c r="BP32" s="79">
        <v>1000</v>
      </c>
      <c r="BQ32" s="79">
        <v>10000</v>
      </c>
      <c r="BR32" s="108">
        <v>500</v>
      </c>
      <c r="BS32" s="79">
        <v>1000</v>
      </c>
      <c r="BT32" s="79">
        <v>5000</v>
      </c>
      <c r="BU32" s="108">
        <v>250</v>
      </c>
      <c r="BV32" s="79">
        <v>500</v>
      </c>
      <c r="BW32" s="79">
        <v>1000</v>
      </c>
      <c r="BX32" s="108">
        <v>0</v>
      </c>
      <c r="BY32" s="79">
        <v>500</v>
      </c>
      <c r="BZ32" s="79">
        <v>1000</v>
      </c>
      <c r="CA32" s="108">
        <v>0</v>
      </c>
      <c r="CB32" s="79">
        <v>250</v>
      </c>
      <c r="CC32" s="79">
        <v>500</v>
      </c>
      <c r="CD32" s="108">
        <v>0</v>
      </c>
      <c r="CE32" s="79">
        <v>250</v>
      </c>
      <c r="CF32" s="79">
        <v>500</v>
      </c>
      <c r="CG32" s="108">
        <v>0</v>
      </c>
      <c r="CH32" s="79">
        <v>250</v>
      </c>
      <c r="CI32" s="79">
        <v>500</v>
      </c>
      <c r="CK32" s="112">
        <v>250</v>
      </c>
      <c r="CL32" s="113">
        <v>500</v>
      </c>
      <c r="CM32" s="113">
        <v>1000</v>
      </c>
      <c r="CN32" s="112">
        <v>1000</v>
      </c>
      <c r="CO32" s="113">
        <v>5000</v>
      </c>
      <c r="CP32" s="113">
        <v>25000</v>
      </c>
      <c r="CQ32" s="112">
        <v>0</v>
      </c>
      <c r="CR32" s="113">
        <v>500</v>
      </c>
      <c r="CS32" s="113">
        <v>1000</v>
      </c>
      <c r="CT32" s="112">
        <v>1000</v>
      </c>
      <c r="CU32" s="113">
        <v>10000</v>
      </c>
      <c r="CV32" s="113">
        <v>25000</v>
      </c>
      <c r="CW32" s="108">
        <v>0</v>
      </c>
      <c r="CX32" s="79">
        <v>250</v>
      </c>
      <c r="CY32" s="79">
        <v>500</v>
      </c>
      <c r="CZ32" s="108">
        <v>0</v>
      </c>
      <c r="DA32" s="79">
        <v>100</v>
      </c>
      <c r="DB32" s="79">
        <v>250</v>
      </c>
      <c r="DC32" s="112">
        <v>1000</v>
      </c>
      <c r="DD32" s="113">
        <v>10000</v>
      </c>
      <c r="DE32" s="113">
        <v>25000</v>
      </c>
      <c r="DF32" s="112">
        <v>250</v>
      </c>
      <c r="DG32" s="113">
        <v>1000</v>
      </c>
      <c r="DH32" s="113">
        <v>5000</v>
      </c>
      <c r="DI32" s="112">
        <v>0</v>
      </c>
      <c r="DJ32" s="113">
        <v>500</v>
      </c>
      <c r="DK32" s="113">
        <v>1000</v>
      </c>
      <c r="DL32" s="112">
        <v>1000</v>
      </c>
      <c r="DM32" s="113">
        <v>10000</v>
      </c>
      <c r="DN32" s="113">
        <v>25000</v>
      </c>
      <c r="DO32" s="112">
        <v>5000</v>
      </c>
      <c r="DP32" s="113">
        <v>25000</v>
      </c>
      <c r="DQ32" s="113">
        <v>50000</v>
      </c>
      <c r="DS32" s="108">
        <v>1000</v>
      </c>
      <c r="DT32" s="79">
        <v>5000</v>
      </c>
      <c r="DU32" s="79">
        <v>10000</v>
      </c>
      <c r="DV32" s="108">
        <v>1000</v>
      </c>
      <c r="DW32" s="79">
        <v>5000</v>
      </c>
      <c r="DX32" s="79">
        <v>10000</v>
      </c>
      <c r="DY32" s="108">
        <v>1000</v>
      </c>
      <c r="DZ32" s="79">
        <v>5000</v>
      </c>
      <c r="EA32" s="79">
        <v>10000</v>
      </c>
    </row>
    <row r="33" spans="1:132" x14ac:dyDescent="0.25">
      <c r="A33">
        <v>12402447552</v>
      </c>
      <c r="B33">
        <v>1</v>
      </c>
      <c r="L33">
        <v>4</v>
      </c>
    </row>
    <row r="34" spans="1:132" x14ac:dyDescent="0.25">
      <c r="A34">
        <v>12402273741</v>
      </c>
      <c r="C34">
        <v>2</v>
      </c>
      <c r="M34">
        <v>5</v>
      </c>
    </row>
    <row r="35" spans="1:132" x14ac:dyDescent="0.25">
      <c r="A35">
        <v>12402178716</v>
      </c>
      <c r="C35">
        <v>2</v>
      </c>
      <c r="D35">
        <v>3</v>
      </c>
      <c r="E35">
        <v>4</v>
      </c>
      <c r="L35">
        <v>4</v>
      </c>
    </row>
    <row r="36" spans="1:132" x14ac:dyDescent="0.25">
      <c r="A36">
        <v>12402119088</v>
      </c>
      <c r="D36">
        <v>3</v>
      </c>
      <c r="I36">
        <v>1</v>
      </c>
    </row>
    <row r="37" spans="1:132" x14ac:dyDescent="0.25">
      <c r="A37">
        <v>12402005346</v>
      </c>
      <c r="B37">
        <v>1</v>
      </c>
      <c r="D37">
        <v>3</v>
      </c>
      <c r="I37">
        <v>1</v>
      </c>
      <c r="L37">
        <v>4</v>
      </c>
      <c r="R37" s="108">
        <v>500</v>
      </c>
      <c r="S37" s="79">
        <v>1000</v>
      </c>
      <c r="T37" s="79">
        <v>2500</v>
      </c>
      <c r="U37" s="108">
        <v>100</v>
      </c>
      <c r="V37" s="79">
        <v>500</v>
      </c>
      <c r="W37" s="79">
        <v>1000</v>
      </c>
      <c r="X37" s="108">
        <v>0</v>
      </c>
      <c r="Y37" s="79">
        <v>250</v>
      </c>
      <c r="Z37" s="79">
        <v>500</v>
      </c>
      <c r="AA37" s="108">
        <v>0</v>
      </c>
      <c r="AB37" s="79">
        <v>250</v>
      </c>
      <c r="AC37" s="79">
        <v>500</v>
      </c>
      <c r="AD37" s="108">
        <v>500</v>
      </c>
      <c r="AE37" s="79">
        <v>1000</v>
      </c>
      <c r="AF37" s="79">
        <v>2500</v>
      </c>
      <c r="AG37" s="108">
        <v>100</v>
      </c>
      <c r="AH37" s="79">
        <v>500</v>
      </c>
      <c r="AI37" s="79">
        <v>2500</v>
      </c>
      <c r="AJ37" s="108">
        <v>100</v>
      </c>
      <c r="AK37" s="79">
        <v>500</v>
      </c>
      <c r="AL37" s="79">
        <v>1000</v>
      </c>
      <c r="AM37" s="108">
        <v>500</v>
      </c>
      <c r="AN37" s="79">
        <v>1000</v>
      </c>
      <c r="AO37" s="79">
        <v>5000</v>
      </c>
      <c r="AP37" s="108">
        <v>0</v>
      </c>
      <c r="AQ37" s="79">
        <v>250</v>
      </c>
      <c r="AR37" s="79">
        <v>500</v>
      </c>
      <c r="AS37" s="108">
        <v>0</v>
      </c>
      <c r="AT37" s="79">
        <v>100</v>
      </c>
      <c r="AU37" s="79">
        <v>500</v>
      </c>
      <c r="AV37" s="108">
        <v>500</v>
      </c>
      <c r="AW37" s="79">
        <v>1000</v>
      </c>
      <c r="AX37" s="79">
        <v>2500</v>
      </c>
      <c r="AY37" s="108">
        <v>0</v>
      </c>
      <c r="AZ37" s="79">
        <v>500</v>
      </c>
      <c r="BA37" s="79">
        <v>1000</v>
      </c>
      <c r="BB37" s="112">
        <v>2500</v>
      </c>
      <c r="BC37" s="113">
        <v>5000</v>
      </c>
      <c r="BD37" s="113">
        <v>10000</v>
      </c>
      <c r="BE37" s="112">
        <v>5000</v>
      </c>
      <c r="BF37" s="113">
        <v>10000</v>
      </c>
      <c r="BG37" s="113">
        <v>25000</v>
      </c>
      <c r="BH37" s="112">
        <v>10000</v>
      </c>
      <c r="BI37" s="113">
        <v>20000</v>
      </c>
      <c r="BJ37" s="113">
        <v>50000</v>
      </c>
      <c r="BK37" s="82" t="s">
        <v>136</v>
      </c>
      <c r="BL37" s="108">
        <v>250</v>
      </c>
      <c r="BM37" s="79">
        <v>500</v>
      </c>
      <c r="BN37" s="79">
        <v>1000</v>
      </c>
      <c r="BO37" s="108">
        <v>100</v>
      </c>
      <c r="BP37" s="79">
        <v>100</v>
      </c>
      <c r="BQ37" s="79">
        <v>100</v>
      </c>
      <c r="BR37" s="108">
        <v>100</v>
      </c>
      <c r="BS37" s="79">
        <v>250</v>
      </c>
      <c r="BT37" s="79">
        <v>500</v>
      </c>
      <c r="BU37" s="108">
        <v>0</v>
      </c>
      <c r="BV37" s="79">
        <v>50</v>
      </c>
      <c r="BW37" s="79">
        <v>100</v>
      </c>
      <c r="BX37" s="108">
        <v>250</v>
      </c>
      <c r="BY37" s="79">
        <v>500</v>
      </c>
      <c r="BZ37" s="79">
        <v>1000</v>
      </c>
      <c r="CA37" s="108">
        <v>0</v>
      </c>
      <c r="CB37" s="79">
        <v>250</v>
      </c>
      <c r="CC37" s="79">
        <v>1000</v>
      </c>
      <c r="CD37" s="108">
        <v>0</v>
      </c>
      <c r="CE37" s="79">
        <v>250</v>
      </c>
      <c r="CF37" s="79">
        <v>500</v>
      </c>
      <c r="CG37" s="108">
        <v>500</v>
      </c>
      <c r="CH37" s="79">
        <v>1000</v>
      </c>
      <c r="CI37" s="79">
        <v>2500</v>
      </c>
      <c r="CJ37" s="82" t="s">
        <v>137</v>
      </c>
      <c r="CK37" s="112">
        <v>250</v>
      </c>
      <c r="CL37" s="113">
        <v>500</v>
      </c>
      <c r="CM37" s="113">
        <v>1000</v>
      </c>
      <c r="CN37" s="112">
        <v>2500</v>
      </c>
      <c r="CO37" s="113">
        <v>5000</v>
      </c>
      <c r="CP37" s="113">
        <v>10000</v>
      </c>
      <c r="CQ37" s="112">
        <v>250</v>
      </c>
      <c r="CR37" s="113">
        <v>500</v>
      </c>
      <c r="CS37" s="113">
        <v>1000</v>
      </c>
      <c r="CT37" s="112">
        <v>500</v>
      </c>
      <c r="CU37" s="113">
        <v>2500</v>
      </c>
      <c r="CV37" s="113">
        <v>5000</v>
      </c>
      <c r="CW37" s="108">
        <v>500</v>
      </c>
      <c r="CX37" s="79">
        <v>1000</v>
      </c>
      <c r="CY37" s="79">
        <v>5000</v>
      </c>
      <c r="CZ37" s="108">
        <v>0</v>
      </c>
      <c r="DA37" s="79">
        <v>250</v>
      </c>
      <c r="DB37" s="79">
        <v>500</v>
      </c>
      <c r="DC37" s="112">
        <v>500</v>
      </c>
      <c r="DD37" s="113">
        <v>1000</v>
      </c>
      <c r="DE37" s="113">
        <v>2500</v>
      </c>
      <c r="DF37" s="112">
        <v>5000</v>
      </c>
      <c r="DG37" s="113">
        <v>10000</v>
      </c>
      <c r="DH37" s="113">
        <v>20000</v>
      </c>
      <c r="DI37" s="112">
        <v>500</v>
      </c>
      <c r="DJ37" s="113">
        <v>2500</v>
      </c>
      <c r="DK37" s="113">
        <v>5000</v>
      </c>
      <c r="DL37" s="112">
        <v>1000</v>
      </c>
      <c r="DM37" s="113">
        <v>2500</v>
      </c>
      <c r="DN37" s="113">
        <v>5000</v>
      </c>
      <c r="DO37" s="112">
        <v>0</v>
      </c>
      <c r="DP37" s="113">
        <v>1000</v>
      </c>
      <c r="DQ37" s="113">
        <v>5000</v>
      </c>
      <c r="DS37" s="108">
        <v>1000</v>
      </c>
      <c r="DT37" s="79">
        <v>2500</v>
      </c>
      <c r="DU37" s="79">
        <v>5000</v>
      </c>
      <c r="DV37" s="108">
        <v>1000</v>
      </c>
      <c r="DW37" s="79">
        <v>2500</v>
      </c>
      <c r="DX37" s="79">
        <v>5000</v>
      </c>
      <c r="DY37" s="108">
        <v>2500</v>
      </c>
      <c r="DZ37" s="79">
        <v>5000</v>
      </c>
      <c r="EA37" s="79">
        <v>10000</v>
      </c>
    </row>
    <row r="38" spans="1:132" x14ac:dyDescent="0.25">
      <c r="A38">
        <v>12401865114</v>
      </c>
      <c r="E38">
        <v>4</v>
      </c>
      <c r="J38">
        <v>2</v>
      </c>
      <c r="R38" s="108">
        <v>50</v>
      </c>
      <c r="S38" s="79">
        <v>200</v>
      </c>
      <c r="T38" s="79">
        <v>1000</v>
      </c>
      <c r="U38" s="108">
        <v>100</v>
      </c>
      <c r="V38" s="79">
        <v>500</v>
      </c>
      <c r="W38" s="79">
        <v>1000</v>
      </c>
      <c r="X38" s="108">
        <v>100</v>
      </c>
      <c r="Y38" s="79">
        <v>200</v>
      </c>
      <c r="Z38" s="79">
        <v>500</v>
      </c>
      <c r="AA38" s="108">
        <v>500</v>
      </c>
      <c r="AB38" s="79">
        <v>1000</v>
      </c>
      <c r="AC38" s="79">
        <v>5000</v>
      </c>
      <c r="AD38" s="108">
        <v>500</v>
      </c>
      <c r="AE38" s="79">
        <v>1000</v>
      </c>
      <c r="AF38" s="79">
        <v>5000</v>
      </c>
      <c r="AG38" s="108">
        <v>100</v>
      </c>
      <c r="AH38" s="79">
        <v>500</v>
      </c>
      <c r="AI38" s="79">
        <v>1000</v>
      </c>
      <c r="AJ38" s="108">
        <v>100</v>
      </c>
      <c r="AK38" s="79">
        <v>550</v>
      </c>
      <c r="AL38" s="79">
        <v>1500</v>
      </c>
      <c r="AM38" s="108">
        <v>100</v>
      </c>
      <c r="AN38" s="79">
        <v>500</v>
      </c>
      <c r="AO38" s="79">
        <v>1000</v>
      </c>
      <c r="AP38" s="108">
        <v>100</v>
      </c>
      <c r="AQ38" s="79">
        <v>250</v>
      </c>
      <c r="AR38" s="79">
        <v>500</v>
      </c>
      <c r="AS38" s="108">
        <v>100</v>
      </c>
      <c r="AT38" s="79">
        <v>250</v>
      </c>
      <c r="AU38" s="79">
        <v>500</v>
      </c>
      <c r="AV38" s="108">
        <v>100</v>
      </c>
      <c r="AW38" s="79">
        <v>250</v>
      </c>
      <c r="AX38" s="79">
        <v>500</v>
      </c>
      <c r="AY38" s="108">
        <v>100</v>
      </c>
      <c r="AZ38" s="79">
        <v>500</v>
      </c>
      <c r="BA38" s="79">
        <v>1000</v>
      </c>
      <c r="BB38" s="112">
        <v>500</v>
      </c>
      <c r="BC38" s="113">
        <v>1000</v>
      </c>
      <c r="BD38" s="113">
        <v>5000</v>
      </c>
      <c r="BE38" s="112">
        <v>500</v>
      </c>
      <c r="BF38" s="113">
        <v>1500</v>
      </c>
      <c r="BG38" s="113">
        <v>2500</v>
      </c>
      <c r="BH38" s="112">
        <v>5000</v>
      </c>
      <c r="BI38" s="113">
        <v>10000</v>
      </c>
      <c r="BJ38" s="113">
        <v>20000</v>
      </c>
      <c r="BK38" s="82" t="s">
        <v>138</v>
      </c>
      <c r="BL38" s="108">
        <v>500</v>
      </c>
      <c r="BM38" s="79">
        <v>1000</v>
      </c>
      <c r="BN38" s="79">
        <v>5000</v>
      </c>
      <c r="BO38" s="108">
        <v>500</v>
      </c>
      <c r="BP38" s="79">
        <v>1000</v>
      </c>
      <c r="BQ38" s="79">
        <v>5000</v>
      </c>
      <c r="BR38" s="108">
        <v>500</v>
      </c>
      <c r="BS38" s="79">
        <v>1000</v>
      </c>
      <c r="BT38" s="79">
        <v>5000</v>
      </c>
      <c r="BU38" s="108">
        <v>500</v>
      </c>
      <c r="BV38" s="79">
        <v>1000</v>
      </c>
      <c r="BW38" s="79">
        <v>5000</v>
      </c>
      <c r="BX38" s="108">
        <v>100</v>
      </c>
      <c r="BY38" s="79">
        <v>500</v>
      </c>
      <c r="BZ38" s="79">
        <v>1500</v>
      </c>
      <c r="CA38" s="108">
        <v>100</v>
      </c>
      <c r="CB38" s="79">
        <v>500</v>
      </c>
      <c r="CC38" s="79">
        <v>1500</v>
      </c>
      <c r="CD38" s="108">
        <v>100</v>
      </c>
      <c r="CE38" s="79">
        <v>500</v>
      </c>
      <c r="CF38" s="79">
        <v>1500</v>
      </c>
      <c r="CG38" s="108">
        <v>100</v>
      </c>
      <c r="CH38" s="79">
        <v>500</v>
      </c>
      <c r="CI38" s="79">
        <v>2000</v>
      </c>
      <c r="CK38" s="112">
        <v>500</v>
      </c>
      <c r="CL38" s="113">
        <v>1000</v>
      </c>
      <c r="CM38" s="113">
        <v>5000</v>
      </c>
      <c r="CN38" s="112">
        <v>500</v>
      </c>
      <c r="CO38" s="113">
        <v>1000</v>
      </c>
      <c r="CP38" s="113">
        <v>5000</v>
      </c>
      <c r="CQ38" s="112">
        <v>500</v>
      </c>
      <c r="CR38" s="113">
        <v>1000</v>
      </c>
      <c r="CS38" s="113">
        <v>5000</v>
      </c>
      <c r="CT38" s="112">
        <v>1000</v>
      </c>
      <c r="CU38" s="113">
        <v>5000</v>
      </c>
      <c r="CV38" s="113">
        <v>10000</v>
      </c>
      <c r="CW38" s="108">
        <v>500</v>
      </c>
      <c r="CX38" s="79">
        <v>1000</v>
      </c>
      <c r="CY38" s="79">
        <v>5000</v>
      </c>
      <c r="CZ38" s="108">
        <v>500</v>
      </c>
      <c r="DA38" s="79">
        <v>1500</v>
      </c>
      <c r="DB38" s="79">
        <v>500</v>
      </c>
      <c r="DC38" s="112">
        <v>500</v>
      </c>
      <c r="DD38" s="113">
        <v>1000</v>
      </c>
      <c r="DE38" s="113">
        <v>2000</v>
      </c>
      <c r="DF38" s="112">
        <v>1000</v>
      </c>
      <c r="DG38" s="113">
        <v>5000</v>
      </c>
      <c r="DH38" s="113">
        <v>10000</v>
      </c>
      <c r="DI38" s="112">
        <v>1000</v>
      </c>
      <c r="DJ38" s="113">
        <v>5000</v>
      </c>
      <c r="DK38" s="113">
        <v>1000</v>
      </c>
      <c r="DL38" s="112">
        <v>1000</v>
      </c>
      <c r="DM38" s="113">
        <v>5000</v>
      </c>
      <c r="DN38" s="113">
        <v>10000</v>
      </c>
      <c r="DO38" s="112">
        <v>500</v>
      </c>
      <c r="DP38" s="113">
        <v>1000</v>
      </c>
      <c r="DQ38" s="113">
        <v>5000</v>
      </c>
      <c r="DS38" s="108">
        <v>500</v>
      </c>
      <c r="DT38" s="79">
        <v>1000</v>
      </c>
      <c r="DU38" s="79">
        <v>5000</v>
      </c>
      <c r="DV38" s="108">
        <v>500</v>
      </c>
      <c r="DW38" s="79">
        <v>1000</v>
      </c>
      <c r="DX38" s="79">
        <v>5000</v>
      </c>
      <c r="DY38" s="108">
        <v>1000</v>
      </c>
      <c r="DZ38" s="79">
        <v>5000</v>
      </c>
      <c r="EA38" s="79">
        <v>10000</v>
      </c>
    </row>
    <row r="39" spans="1:132" x14ac:dyDescent="0.25">
      <c r="A39">
        <v>12400726668</v>
      </c>
      <c r="B39">
        <v>1</v>
      </c>
      <c r="I39">
        <v>1</v>
      </c>
    </row>
    <row r="40" spans="1:132" x14ac:dyDescent="0.25">
      <c r="A40">
        <v>12400612233</v>
      </c>
      <c r="E40">
        <v>4</v>
      </c>
      <c r="N40">
        <v>6</v>
      </c>
      <c r="R40" s="108">
        <v>0</v>
      </c>
      <c r="S40" s="79">
        <v>500</v>
      </c>
      <c r="T40" s="79">
        <v>1000</v>
      </c>
      <c r="U40" s="108">
        <v>100</v>
      </c>
      <c r="V40" s="79">
        <v>500</v>
      </c>
      <c r="W40" s="79">
        <v>4000</v>
      </c>
      <c r="X40" s="108">
        <v>100</v>
      </c>
      <c r="Y40" s="79">
        <v>250</v>
      </c>
      <c r="Z40" s="79">
        <v>500</v>
      </c>
      <c r="AA40" s="108">
        <v>500</v>
      </c>
      <c r="AB40" s="79">
        <v>1000</v>
      </c>
      <c r="AC40" s="79">
        <v>5000</v>
      </c>
      <c r="AD40" s="108">
        <v>500</v>
      </c>
      <c r="AE40" s="79">
        <v>1000</v>
      </c>
      <c r="AF40" s="79">
        <v>5000</v>
      </c>
      <c r="AG40" s="108">
        <v>0</v>
      </c>
      <c r="AH40" s="79">
        <v>250</v>
      </c>
      <c r="AI40" s="79">
        <v>1000</v>
      </c>
      <c r="AJ40" s="108">
        <v>500</v>
      </c>
      <c r="AK40" s="79">
        <v>1000</v>
      </c>
      <c r="AL40" s="79">
        <v>2000</v>
      </c>
      <c r="AM40" s="108">
        <v>150</v>
      </c>
      <c r="AN40" s="79">
        <v>500</v>
      </c>
      <c r="AO40" s="79">
        <v>1000</v>
      </c>
      <c r="AP40" s="108">
        <v>1000</v>
      </c>
      <c r="AQ40" s="79">
        <v>2000</v>
      </c>
      <c r="AR40" s="79">
        <v>5000</v>
      </c>
      <c r="AS40" s="108">
        <v>150</v>
      </c>
      <c r="AT40" s="79">
        <v>250</v>
      </c>
      <c r="AU40" s="79">
        <v>500</v>
      </c>
      <c r="AV40" s="108">
        <v>150</v>
      </c>
      <c r="AW40" s="79">
        <v>250</v>
      </c>
      <c r="AX40" s="79">
        <v>500</v>
      </c>
      <c r="AY40" s="108">
        <v>0</v>
      </c>
      <c r="AZ40" s="79">
        <v>150</v>
      </c>
      <c r="BA40" s="79">
        <v>500</v>
      </c>
      <c r="BB40" s="112">
        <v>1000</v>
      </c>
      <c r="BC40" s="113">
        <v>2000</v>
      </c>
      <c r="BD40" s="113">
        <v>5000</v>
      </c>
      <c r="BE40" s="112">
        <v>500</v>
      </c>
      <c r="BF40" s="113">
        <v>1000</v>
      </c>
      <c r="BG40" s="113">
        <v>2000</v>
      </c>
      <c r="BH40" s="112">
        <v>5000</v>
      </c>
      <c r="BI40" s="113">
        <v>5000</v>
      </c>
      <c r="BJ40" s="113">
        <v>10000</v>
      </c>
      <c r="BL40" s="108">
        <v>1000</v>
      </c>
      <c r="BM40" s="79">
        <v>5000</v>
      </c>
      <c r="BN40" s="79">
        <v>10000</v>
      </c>
      <c r="BO40" s="108">
        <v>150</v>
      </c>
      <c r="BP40" s="79">
        <v>500</v>
      </c>
      <c r="BQ40" s="79">
        <v>1000</v>
      </c>
      <c r="BR40" s="108">
        <v>150</v>
      </c>
      <c r="BS40" s="79">
        <v>500</v>
      </c>
      <c r="BT40" s="79">
        <v>1000</v>
      </c>
      <c r="BU40" s="108">
        <v>250</v>
      </c>
      <c r="BV40" s="79">
        <v>500</v>
      </c>
      <c r="BW40" s="79">
        <v>1000</v>
      </c>
      <c r="BX40" s="108">
        <v>100</v>
      </c>
      <c r="BY40" s="79">
        <v>500</v>
      </c>
      <c r="BZ40" s="79">
        <v>1000</v>
      </c>
      <c r="CA40" s="108">
        <v>150</v>
      </c>
      <c r="CB40" s="79">
        <v>500</v>
      </c>
      <c r="CC40" s="79">
        <v>1000</v>
      </c>
      <c r="CD40" s="108">
        <v>150</v>
      </c>
      <c r="CE40" s="79">
        <v>500</v>
      </c>
      <c r="CF40" s="79">
        <v>1000</v>
      </c>
      <c r="CG40" s="108">
        <v>250</v>
      </c>
      <c r="CH40" s="79">
        <v>500</v>
      </c>
      <c r="CI40" s="79">
        <v>1000</v>
      </c>
      <c r="CK40" s="112">
        <v>150</v>
      </c>
      <c r="CL40" s="113">
        <v>500</v>
      </c>
      <c r="CM40" s="113">
        <v>1000</v>
      </c>
      <c r="CN40" s="112">
        <v>1000</v>
      </c>
      <c r="CO40" s="113">
        <v>5000</v>
      </c>
      <c r="CP40" s="113">
        <v>10000</v>
      </c>
      <c r="CQ40" s="112">
        <v>50</v>
      </c>
      <c r="CR40" s="113">
        <v>150</v>
      </c>
      <c r="CS40" s="113">
        <v>500</v>
      </c>
      <c r="CT40" s="112">
        <v>500</v>
      </c>
      <c r="CU40" s="113">
        <v>1000</v>
      </c>
      <c r="CV40" s="113">
        <v>5000</v>
      </c>
      <c r="CW40" s="108">
        <v>100</v>
      </c>
      <c r="CX40" s="79">
        <v>500</v>
      </c>
      <c r="CY40" s="79">
        <v>1000</v>
      </c>
      <c r="CZ40" s="108">
        <v>50</v>
      </c>
      <c r="DA40" s="79">
        <v>150</v>
      </c>
      <c r="DB40" s="79">
        <v>500</v>
      </c>
      <c r="DC40" s="112">
        <v>150</v>
      </c>
      <c r="DD40" s="113">
        <v>500</v>
      </c>
      <c r="DE40" s="113">
        <v>1000</v>
      </c>
      <c r="DF40" s="112">
        <v>1000</v>
      </c>
      <c r="DG40" s="113">
        <v>5000</v>
      </c>
      <c r="DH40" s="113">
        <v>10000</v>
      </c>
      <c r="DI40" s="112">
        <v>100</v>
      </c>
      <c r="DJ40" s="113">
        <v>500</v>
      </c>
      <c r="DK40" s="113">
        <v>1000</v>
      </c>
      <c r="DL40" s="112">
        <v>200</v>
      </c>
      <c r="DM40" s="113">
        <v>500</v>
      </c>
      <c r="DN40" s="113">
        <v>1000</v>
      </c>
      <c r="DO40" s="112">
        <v>100</v>
      </c>
      <c r="DP40" s="113">
        <v>200</v>
      </c>
      <c r="DQ40" s="113">
        <v>500</v>
      </c>
      <c r="DS40" s="108">
        <v>0</v>
      </c>
      <c r="DT40" s="79">
        <v>100</v>
      </c>
      <c r="DU40" s="79">
        <v>250</v>
      </c>
      <c r="DV40" s="108">
        <v>500</v>
      </c>
      <c r="DW40" s="79">
        <v>1000</v>
      </c>
      <c r="DX40" s="79">
        <v>5000</v>
      </c>
      <c r="DY40" s="108">
        <v>500</v>
      </c>
      <c r="DZ40" s="79">
        <v>1000</v>
      </c>
      <c r="EA40" s="79">
        <v>5000</v>
      </c>
      <c r="EB40" s="82" t="s">
        <v>139</v>
      </c>
    </row>
    <row r="41" spans="1:132" x14ac:dyDescent="0.25">
      <c r="A41">
        <v>12400581831</v>
      </c>
      <c r="D41">
        <v>3</v>
      </c>
      <c r="E41">
        <v>4</v>
      </c>
      <c r="J41">
        <v>2</v>
      </c>
    </row>
    <row r="42" spans="1:132" x14ac:dyDescent="0.25">
      <c r="A42">
        <v>12400515582</v>
      </c>
      <c r="D42">
        <v>3</v>
      </c>
      <c r="N42">
        <v>6</v>
      </c>
      <c r="R42" s="108">
        <v>1000</v>
      </c>
      <c r="S42" s="79">
        <v>2000</v>
      </c>
      <c r="T42" s="79">
        <v>5000</v>
      </c>
      <c r="U42" s="108">
        <v>200</v>
      </c>
      <c r="V42" s="79">
        <v>500</v>
      </c>
      <c r="W42" s="79">
        <v>1000</v>
      </c>
      <c r="X42" s="108">
        <v>0</v>
      </c>
      <c r="Y42" s="79">
        <v>0</v>
      </c>
      <c r="Z42" s="79">
        <v>0</v>
      </c>
      <c r="AA42" s="108">
        <v>500</v>
      </c>
      <c r="AB42" s="79">
        <v>1000</v>
      </c>
      <c r="AC42" s="79">
        <v>2500</v>
      </c>
      <c r="AD42" s="108">
        <v>1000</v>
      </c>
      <c r="AE42" s="79">
        <v>2500</v>
      </c>
      <c r="AF42" s="79">
        <v>5000</v>
      </c>
      <c r="AG42" s="108">
        <v>500</v>
      </c>
      <c r="AH42" s="79">
        <v>1000</v>
      </c>
      <c r="AI42" s="79">
        <v>2500</v>
      </c>
      <c r="AJ42" s="108">
        <v>500</v>
      </c>
      <c r="AK42" s="79">
        <v>1000</v>
      </c>
      <c r="AL42" s="79">
        <v>1500</v>
      </c>
      <c r="AM42" s="108">
        <v>500</v>
      </c>
      <c r="AN42" s="79">
        <v>1000</v>
      </c>
      <c r="AO42" s="79">
        <v>1500</v>
      </c>
      <c r="AP42" s="108">
        <v>100</v>
      </c>
      <c r="AQ42" s="79">
        <v>200</v>
      </c>
      <c r="AR42" s="79">
        <v>500</v>
      </c>
      <c r="AS42" s="108">
        <v>100</v>
      </c>
      <c r="AT42" s="79">
        <v>200</v>
      </c>
      <c r="AU42" s="79">
        <v>500</v>
      </c>
      <c r="AV42" s="108">
        <v>1000</v>
      </c>
      <c r="AW42" s="79">
        <v>1500</v>
      </c>
      <c r="AX42" s="79">
        <v>2500</v>
      </c>
      <c r="AY42" s="108">
        <v>1000</v>
      </c>
      <c r="AZ42" s="79">
        <v>1500</v>
      </c>
      <c r="BA42" s="79">
        <v>2500</v>
      </c>
      <c r="BB42" s="112">
        <v>2500</v>
      </c>
      <c r="BC42" s="113">
        <v>5000</v>
      </c>
      <c r="BD42" s="113">
        <v>10000</v>
      </c>
      <c r="BE42" s="112">
        <v>25000</v>
      </c>
      <c r="BF42" s="113">
        <v>50000</v>
      </c>
      <c r="BG42" s="113">
        <v>500000</v>
      </c>
      <c r="BH42" s="112">
        <v>100000</v>
      </c>
      <c r="BI42" s="113">
        <v>250000</v>
      </c>
      <c r="BJ42" s="113">
        <v>500000</v>
      </c>
      <c r="BK42" s="82" t="s">
        <v>140</v>
      </c>
      <c r="BL42" s="108">
        <v>500</v>
      </c>
      <c r="BM42" s="79">
        <v>1000</v>
      </c>
      <c r="BN42" s="79">
        <v>2500</v>
      </c>
      <c r="BO42" s="108">
        <v>100</v>
      </c>
      <c r="BP42" s="79">
        <v>200</v>
      </c>
      <c r="BQ42" s="79">
        <v>500</v>
      </c>
      <c r="BR42" s="108">
        <v>2500</v>
      </c>
      <c r="BS42" s="79">
        <v>5000</v>
      </c>
      <c r="BT42" s="79">
        <v>25000</v>
      </c>
      <c r="BU42" s="108">
        <v>500</v>
      </c>
      <c r="BV42" s="79">
        <v>1000</v>
      </c>
      <c r="BW42" s="79">
        <v>1500</v>
      </c>
      <c r="BX42" s="108">
        <v>500</v>
      </c>
      <c r="BY42" s="79">
        <v>1000</v>
      </c>
      <c r="BZ42" s="79">
        <v>1500</v>
      </c>
      <c r="CA42" s="108">
        <v>500</v>
      </c>
      <c r="CB42" s="79">
        <v>1000</v>
      </c>
      <c r="CC42" s="79">
        <v>2500</v>
      </c>
      <c r="CD42" s="108">
        <v>50</v>
      </c>
      <c r="CE42" s="79">
        <v>50</v>
      </c>
      <c r="CF42" s="79">
        <v>50</v>
      </c>
      <c r="CG42" s="108">
        <v>10000</v>
      </c>
      <c r="CH42" s="79">
        <v>25000</v>
      </c>
      <c r="CI42" s="79">
        <v>50000</v>
      </c>
      <c r="CK42" s="112">
        <v>25000</v>
      </c>
      <c r="CL42" s="113">
        <v>50000</v>
      </c>
      <c r="CM42" s="113">
        <v>100000</v>
      </c>
      <c r="CN42" s="112">
        <v>25000</v>
      </c>
      <c r="CO42" s="113">
        <v>50000</v>
      </c>
      <c r="CP42" s="113">
        <v>100000</v>
      </c>
      <c r="CQ42" s="112">
        <v>25000</v>
      </c>
      <c r="CR42" s="113">
        <v>50000</v>
      </c>
      <c r="CS42" s="113">
        <v>100000</v>
      </c>
      <c r="CT42" s="112">
        <v>25000</v>
      </c>
      <c r="CU42" s="113">
        <v>50000</v>
      </c>
      <c r="CV42" s="113">
        <v>100000</v>
      </c>
      <c r="CW42" s="108">
        <v>2500</v>
      </c>
      <c r="CX42" s="79">
        <v>5000</v>
      </c>
      <c r="CY42" s="79">
        <v>10000</v>
      </c>
      <c r="CZ42" s="108">
        <v>1</v>
      </c>
      <c r="DA42" s="79">
        <v>2</v>
      </c>
      <c r="DB42" s="79">
        <v>3</v>
      </c>
      <c r="DC42" s="112">
        <v>100000</v>
      </c>
      <c r="DD42" s="113">
        <v>250000</v>
      </c>
      <c r="DE42" s="113">
        <v>500000</v>
      </c>
      <c r="DF42" s="112">
        <v>100000</v>
      </c>
      <c r="DG42" s="113">
        <v>250000</v>
      </c>
      <c r="DH42" s="113">
        <v>500000</v>
      </c>
      <c r="DI42" s="112">
        <v>2500</v>
      </c>
      <c r="DJ42" s="113">
        <v>5000</v>
      </c>
      <c r="DK42" s="113">
        <v>100000</v>
      </c>
      <c r="DL42" s="112">
        <v>25000</v>
      </c>
      <c r="DM42" s="113">
        <v>50000</v>
      </c>
      <c r="DN42" s="113">
        <v>100000</v>
      </c>
      <c r="DO42" s="112">
        <v>50000</v>
      </c>
      <c r="DP42" s="113">
        <v>100000</v>
      </c>
      <c r="DQ42" s="113">
        <v>750000</v>
      </c>
      <c r="DR42" s="82" t="s">
        <v>141</v>
      </c>
      <c r="DS42" s="108">
        <v>1000</v>
      </c>
      <c r="DT42" s="79">
        <v>25000</v>
      </c>
      <c r="DU42" s="79">
        <v>5000</v>
      </c>
      <c r="DV42" s="108">
        <v>1000</v>
      </c>
      <c r="DW42" s="79">
        <v>2500</v>
      </c>
      <c r="DX42" s="79">
        <v>5000</v>
      </c>
      <c r="DY42" s="108">
        <v>10000</v>
      </c>
      <c r="DZ42" s="79">
        <v>25000</v>
      </c>
      <c r="EA42" s="79">
        <v>50000</v>
      </c>
    </row>
    <row r="43" spans="1:132" x14ac:dyDescent="0.25">
      <c r="A43">
        <v>12400394959</v>
      </c>
      <c r="B43">
        <v>1</v>
      </c>
      <c r="D43">
        <v>3</v>
      </c>
      <c r="N43">
        <v>6</v>
      </c>
    </row>
    <row r="44" spans="1:132" x14ac:dyDescent="0.25">
      <c r="A44">
        <v>12400389370</v>
      </c>
      <c r="C44">
        <v>2</v>
      </c>
      <c r="I44">
        <v>1</v>
      </c>
      <c r="R44" s="108">
        <v>100</v>
      </c>
      <c r="S44" s="79">
        <v>200</v>
      </c>
      <c r="T44" s="79">
        <v>250</v>
      </c>
      <c r="U44" s="108">
        <v>10</v>
      </c>
      <c r="V44" s="79">
        <v>20</v>
      </c>
      <c r="W44" s="79">
        <v>100</v>
      </c>
      <c r="X44" s="108">
        <v>0</v>
      </c>
      <c r="Y44" s="79">
        <v>0</v>
      </c>
      <c r="Z44" s="79">
        <v>0</v>
      </c>
      <c r="AA44" s="108">
        <v>100</v>
      </c>
      <c r="AB44" s="79">
        <v>200</v>
      </c>
      <c r="AC44" s="79">
        <v>250</v>
      </c>
      <c r="AD44" s="108">
        <v>100</v>
      </c>
      <c r="AE44" s="79">
        <v>200</v>
      </c>
      <c r="AF44" s="79">
        <v>250</v>
      </c>
      <c r="AG44" s="108">
        <v>100</v>
      </c>
      <c r="AH44" s="79">
        <v>200</v>
      </c>
      <c r="AI44" s="79">
        <v>250</v>
      </c>
      <c r="AJ44" s="108">
        <v>100</v>
      </c>
      <c r="AK44" s="79">
        <v>200</v>
      </c>
      <c r="AL44" s="79">
        <v>250</v>
      </c>
      <c r="AM44" s="108">
        <v>200</v>
      </c>
      <c r="AN44" s="79">
        <v>300</v>
      </c>
      <c r="AO44" s="79">
        <v>350</v>
      </c>
      <c r="AP44" s="108">
        <v>100</v>
      </c>
      <c r="AQ44" s="79">
        <v>200</v>
      </c>
      <c r="AR44" s="79">
        <v>250</v>
      </c>
      <c r="AS44" s="108">
        <v>100</v>
      </c>
      <c r="AT44" s="79">
        <v>200</v>
      </c>
      <c r="AU44" s="79">
        <v>250</v>
      </c>
      <c r="AV44" s="108">
        <v>100</v>
      </c>
      <c r="AW44" s="79">
        <v>200</v>
      </c>
      <c r="AX44" s="79">
        <v>250</v>
      </c>
      <c r="AY44" s="108">
        <v>100</v>
      </c>
      <c r="AZ44" s="79">
        <v>200</v>
      </c>
      <c r="BA44" s="79">
        <v>250</v>
      </c>
      <c r="BB44" s="112">
        <v>100</v>
      </c>
      <c r="BC44" s="113">
        <v>200</v>
      </c>
      <c r="BD44" s="113">
        <v>250</v>
      </c>
      <c r="BE44" s="112">
        <v>100</v>
      </c>
      <c r="BF44" s="113">
        <v>200</v>
      </c>
      <c r="BG44" s="113">
        <v>250</v>
      </c>
      <c r="BH44" s="112">
        <v>100</v>
      </c>
      <c r="BI44" s="113">
        <v>200</v>
      </c>
      <c r="BJ44" s="113">
        <v>250</v>
      </c>
      <c r="BL44" s="108">
        <v>100</v>
      </c>
      <c r="BM44" s="79">
        <v>200</v>
      </c>
      <c r="BN44" s="79">
        <v>250</v>
      </c>
      <c r="BO44" s="108">
        <v>100</v>
      </c>
      <c r="BP44" s="79">
        <v>200</v>
      </c>
      <c r="BQ44" s="79">
        <v>250</v>
      </c>
      <c r="BR44" s="108">
        <v>100</v>
      </c>
      <c r="BS44" s="79">
        <v>200</v>
      </c>
      <c r="BT44" s="79">
        <v>250</v>
      </c>
      <c r="BU44" s="108">
        <v>100</v>
      </c>
      <c r="BV44" s="79">
        <v>200</v>
      </c>
      <c r="BW44" s="79">
        <v>250</v>
      </c>
      <c r="BX44" s="108">
        <v>100</v>
      </c>
      <c r="BY44" s="79">
        <v>200</v>
      </c>
      <c r="BZ44" s="79">
        <v>250</v>
      </c>
      <c r="CA44" s="108">
        <v>100</v>
      </c>
      <c r="CB44" s="79">
        <v>200</v>
      </c>
      <c r="CC44" s="79">
        <v>250</v>
      </c>
      <c r="CD44" s="108">
        <v>100</v>
      </c>
      <c r="CE44" s="79">
        <v>200</v>
      </c>
      <c r="CF44" s="79">
        <v>250</v>
      </c>
      <c r="CG44" s="108">
        <v>100</v>
      </c>
      <c r="CH44" s="79">
        <v>200</v>
      </c>
      <c r="CI44" s="79">
        <v>250</v>
      </c>
      <c r="CK44" s="112">
        <v>100</v>
      </c>
      <c r="CL44" s="113">
        <v>200</v>
      </c>
      <c r="CM44" s="113">
        <v>250</v>
      </c>
      <c r="CN44" s="112">
        <v>100</v>
      </c>
      <c r="CO44" s="113">
        <v>200</v>
      </c>
      <c r="CP44" s="113">
        <v>250</v>
      </c>
      <c r="CQ44" s="112">
        <v>100</v>
      </c>
      <c r="CR44" s="113">
        <v>200</v>
      </c>
      <c r="CS44" s="113">
        <v>250</v>
      </c>
      <c r="CT44" s="112">
        <v>100</v>
      </c>
      <c r="CU44" s="113">
        <v>200</v>
      </c>
      <c r="CV44" s="113">
        <v>250</v>
      </c>
      <c r="CW44" s="108">
        <v>100</v>
      </c>
      <c r="CX44" s="79">
        <v>200</v>
      </c>
      <c r="CY44" s="79">
        <v>250</v>
      </c>
      <c r="CZ44" s="108">
        <v>10</v>
      </c>
      <c r="DA44" s="79">
        <v>20</v>
      </c>
      <c r="DB44" s="79">
        <v>30</v>
      </c>
      <c r="DC44" s="112">
        <v>100</v>
      </c>
      <c r="DD44" s="113">
        <v>200</v>
      </c>
      <c r="DE44" s="113">
        <v>250</v>
      </c>
      <c r="DF44" s="112">
        <v>100</v>
      </c>
      <c r="DG44" s="113">
        <v>200</v>
      </c>
      <c r="DH44" s="113">
        <v>250</v>
      </c>
      <c r="DI44" s="112">
        <v>100</v>
      </c>
      <c r="DJ44" s="113">
        <v>200</v>
      </c>
      <c r="DK44" s="113">
        <v>250</v>
      </c>
      <c r="DL44" s="112">
        <v>100</v>
      </c>
      <c r="DM44" s="113">
        <v>200</v>
      </c>
      <c r="DN44" s="113">
        <v>250</v>
      </c>
      <c r="DO44" s="112">
        <v>100</v>
      </c>
      <c r="DP44" s="113">
        <v>200</v>
      </c>
      <c r="DQ44" s="113">
        <v>250</v>
      </c>
      <c r="DS44" s="108">
        <v>100</v>
      </c>
      <c r="DT44" s="79">
        <v>200</v>
      </c>
      <c r="DU44" s="79">
        <v>250</v>
      </c>
      <c r="DV44" s="108">
        <v>100</v>
      </c>
      <c r="DW44" s="79">
        <v>200</v>
      </c>
      <c r="DX44" s="79">
        <v>250</v>
      </c>
      <c r="DY44" s="108">
        <v>100</v>
      </c>
      <c r="DZ44" s="79">
        <v>200</v>
      </c>
      <c r="EA44" s="79">
        <v>250</v>
      </c>
    </row>
    <row r="45" spans="1:132" x14ac:dyDescent="0.25">
      <c r="A45">
        <v>12400354523</v>
      </c>
      <c r="B45">
        <v>1</v>
      </c>
      <c r="C45">
        <v>2</v>
      </c>
      <c r="I45">
        <v>1</v>
      </c>
      <c r="R45" s="108">
        <v>250</v>
      </c>
      <c r="S45" s="79">
        <v>500</v>
      </c>
      <c r="T45" s="79">
        <v>1000</v>
      </c>
      <c r="U45" s="108">
        <v>250</v>
      </c>
      <c r="V45" s="79">
        <v>500</v>
      </c>
      <c r="W45" s="79">
        <v>1000</v>
      </c>
      <c r="X45" s="108">
        <v>250</v>
      </c>
      <c r="Y45" s="79">
        <v>500</v>
      </c>
      <c r="Z45" s="79">
        <v>1000</v>
      </c>
      <c r="AA45" s="108">
        <v>250</v>
      </c>
      <c r="AB45" s="79">
        <v>500</v>
      </c>
      <c r="AC45" s="79">
        <v>1000</v>
      </c>
      <c r="AD45" s="108">
        <v>250</v>
      </c>
      <c r="AE45" s="79">
        <v>500</v>
      </c>
      <c r="AF45" s="79">
        <v>1000</v>
      </c>
      <c r="AG45" s="108">
        <v>250</v>
      </c>
      <c r="AH45" s="79">
        <v>500</v>
      </c>
      <c r="AI45" s="79">
        <v>1000</v>
      </c>
      <c r="AJ45" s="108">
        <v>150</v>
      </c>
      <c r="AK45" s="79">
        <v>250</v>
      </c>
      <c r="AL45" s="79">
        <v>500</v>
      </c>
      <c r="AM45" s="108">
        <v>150</v>
      </c>
      <c r="AN45" s="79">
        <v>250</v>
      </c>
      <c r="AO45" s="79">
        <v>500</v>
      </c>
      <c r="AP45" s="108">
        <v>250</v>
      </c>
      <c r="AQ45" s="79">
        <v>500</v>
      </c>
      <c r="AR45" s="79">
        <v>1000</v>
      </c>
      <c r="AS45" s="108">
        <v>150</v>
      </c>
      <c r="AT45" s="79">
        <v>250</v>
      </c>
      <c r="AU45" s="79">
        <v>350</v>
      </c>
      <c r="AV45" s="108">
        <v>150</v>
      </c>
      <c r="AW45" s="79">
        <v>250</v>
      </c>
      <c r="AX45" s="79">
        <v>350</v>
      </c>
      <c r="AY45" s="108">
        <v>100</v>
      </c>
      <c r="AZ45" s="79">
        <v>200</v>
      </c>
      <c r="BA45" s="79">
        <v>300</v>
      </c>
      <c r="BB45" s="112">
        <v>250</v>
      </c>
      <c r="BC45" s="113">
        <v>350</v>
      </c>
      <c r="BD45" s="113">
        <v>500</v>
      </c>
      <c r="BE45" s="112">
        <v>150</v>
      </c>
      <c r="BF45" s="113">
        <v>250</v>
      </c>
      <c r="BG45" s="113">
        <v>400</v>
      </c>
      <c r="BH45" s="112">
        <v>500</v>
      </c>
      <c r="BI45" s="113">
        <v>1000</v>
      </c>
      <c r="BJ45" s="113">
        <v>2500</v>
      </c>
      <c r="BK45" s="82" t="s">
        <v>142</v>
      </c>
      <c r="BL45" s="108">
        <v>50</v>
      </c>
      <c r="BM45" s="79">
        <v>75</v>
      </c>
      <c r="BN45" s="79">
        <v>150</v>
      </c>
      <c r="BO45" s="108">
        <v>50</v>
      </c>
      <c r="BP45" s="79">
        <v>75</v>
      </c>
      <c r="BQ45" s="79">
        <v>150</v>
      </c>
      <c r="BR45" s="108">
        <v>50</v>
      </c>
      <c r="BS45" s="79">
        <v>100</v>
      </c>
      <c r="BT45" s="79">
        <v>150</v>
      </c>
      <c r="BU45" s="108">
        <v>50</v>
      </c>
      <c r="BV45" s="79">
        <v>100</v>
      </c>
      <c r="BW45" s="79">
        <v>150</v>
      </c>
      <c r="BX45" s="108">
        <v>50</v>
      </c>
      <c r="BY45" s="79">
        <v>75</v>
      </c>
      <c r="BZ45" s="79">
        <v>100</v>
      </c>
      <c r="CA45" s="108">
        <v>50</v>
      </c>
      <c r="CB45" s="79">
        <v>75</v>
      </c>
      <c r="CC45" s="79">
        <v>100</v>
      </c>
      <c r="CD45" s="108">
        <v>50</v>
      </c>
      <c r="CE45" s="79">
        <v>75</v>
      </c>
      <c r="CF45" s="79">
        <v>100</v>
      </c>
      <c r="CG45" s="108">
        <v>50</v>
      </c>
      <c r="CH45" s="79">
        <v>75</v>
      </c>
      <c r="CI45" s="79">
        <v>100</v>
      </c>
      <c r="CJ45" s="82" t="s">
        <v>142</v>
      </c>
      <c r="CK45" s="112">
        <v>50</v>
      </c>
      <c r="CL45" s="113">
        <v>75</v>
      </c>
      <c r="CM45" s="113">
        <v>150</v>
      </c>
      <c r="CN45" s="112">
        <v>500</v>
      </c>
      <c r="CO45" s="113">
        <v>1000</v>
      </c>
      <c r="CP45" s="113">
        <v>2500</v>
      </c>
      <c r="CQ45" s="112">
        <v>50</v>
      </c>
      <c r="CR45" s="113">
        <v>75</v>
      </c>
      <c r="CS45" s="113">
        <v>150</v>
      </c>
      <c r="CT45" s="112">
        <v>150</v>
      </c>
      <c r="CU45" s="113">
        <v>250</v>
      </c>
      <c r="CV45" s="113">
        <v>500</v>
      </c>
      <c r="CW45" s="108">
        <v>50</v>
      </c>
      <c r="CX45" s="79">
        <v>75</v>
      </c>
      <c r="CY45" s="79">
        <v>100</v>
      </c>
      <c r="CZ45" s="108">
        <v>50</v>
      </c>
      <c r="DA45" s="79">
        <v>75</v>
      </c>
      <c r="DB45" s="79">
        <v>100</v>
      </c>
      <c r="DC45" s="112">
        <v>100</v>
      </c>
      <c r="DD45" s="113">
        <v>150</v>
      </c>
      <c r="DE45" s="113">
        <v>500</v>
      </c>
      <c r="DF45" s="112">
        <v>150</v>
      </c>
      <c r="DG45" s="113">
        <v>250</v>
      </c>
      <c r="DH45" s="113">
        <v>500</v>
      </c>
      <c r="DI45" s="112">
        <v>50</v>
      </c>
      <c r="DJ45" s="113">
        <v>75</v>
      </c>
      <c r="DK45" s="113">
        <v>150</v>
      </c>
      <c r="DL45" s="112">
        <v>50</v>
      </c>
      <c r="DM45" s="113">
        <v>150</v>
      </c>
      <c r="DN45" s="113">
        <v>500</v>
      </c>
      <c r="DO45" s="112">
        <v>500</v>
      </c>
      <c r="DP45" s="113">
        <v>1500</v>
      </c>
      <c r="DQ45" s="113">
        <v>5000</v>
      </c>
      <c r="DR45" s="82" t="s">
        <v>142</v>
      </c>
      <c r="DS45" s="108">
        <v>150</v>
      </c>
      <c r="DT45" s="79">
        <v>250</v>
      </c>
      <c r="DU45" s="79">
        <v>500</v>
      </c>
      <c r="DV45" s="108">
        <v>150</v>
      </c>
      <c r="DW45" s="79">
        <v>250</v>
      </c>
      <c r="DX45" s="79">
        <v>500</v>
      </c>
      <c r="DY45" s="108">
        <v>250</v>
      </c>
      <c r="DZ45" s="79">
        <v>500</v>
      </c>
      <c r="EA45" s="79">
        <v>1000</v>
      </c>
      <c r="EB45" s="82" t="s">
        <v>142</v>
      </c>
    </row>
    <row r="46" spans="1:132" x14ac:dyDescent="0.25">
      <c r="A46">
        <v>12400316792</v>
      </c>
      <c r="C46">
        <v>2</v>
      </c>
      <c r="D46">
        <v>3</v>
      </c>
      <c r="E46">
        <v>4</v>
      </c>
      <c r="L46">
        <v>4</v>
      </c>
      <c r="R46" s="108">
        <v>25</v>
      </c>
      <c r="S46" s="79">
        <v>75</v>
      </c>
      <c r="T46" s="79">
        <v>150</v>
      </c>
      <c r="U46" s="108">
        <v>50</v>
      </c>
      <c r="V46" s="79">
        <v>150</v>
      </c>
      <c r="W46" s="79">
        <v>300</v>
      </c>
      <c r="X46" s="108">
        <v>50</v>
      </c>
      <c r="Y46" s="79">
        <v>125</v>
      </c>
      <c r="Z46" s="79">
        <v>200</v>
      </c>
      <c r="AA46" s="108">
        <v>50</v>
      </c>
      <c r="AB46" s="79">
        <v>100</v>
      </c>
      <c r="AC46" s="79">
        <v>150</v>
      </c>
      <c r="AD46" s="108">
        <v>75</v>
      </c>
      <c r="AE46" s="79">
        <v>150</v>
      </c>
      <c r="AF46" s="79">
        <v>500</v>
      </c>
      <c r="AG46" s="108">
        <v>25</v>
      </c>
      <c r="AH46" s="79">
        <v>50</v>
      </c>
      <c r="AI46" s="79">
        <v>100</v>
      </c>
      <c r="AJ46" s="108">
        <v>10</v>
      </c>
      <c r="AK46" s="79">
        <v>20</v>
      </c>
      <c r="AL46" s="79">
        <v>30</v>
      </c>
      <c r="AM46" s="108">
        <v>100</v>
      </c>
      <c r="AN46" s="79">
        <v>150</v>
      </c>
      <c r="AO46" s="79">
        <v>300</v>
      </c>
      <c r="AP46" s="108">
        <v>250</v>
      </c>
      <c r="AQ46" s="79">
        <v>350</v>
      </c>
      <c r="AR46" s="79">
        <v>500</v>
      </c>
      <c r="AS46" s="108">
        <v>150</v>
      </c>
      <c r="AT46" s="79">
        <v>250</v>
      </c>
      <c r="AU46" s="79">
        <v>500</v>
      </c>
      <c r="AV46" s="108">
        <v>25</v>
      </c>
      <c r="AW46" s="79">
        <v>50</v>
      </c>
      <c r="AX46" s="79">
        <v>75</v>
      </c>
      <c r="AY46" s="108">
        <v>50</v>
      </c>
      <c r="AZ46" s="79">
        <v>150</v>
      </c>
      <c r="BA46" s="79">
        <v>300</v>
      </c>
      <c r="BB46" s="112">
        <v>5000</v>
      </c>
      <c r="BC46" s="113">
        <v>15000</v>
      </c>
      <c r="BD46" s="113">
        <v>30000</v>
      </c>
      <c r="BE46" s="112">
        <v>50000</v>
      </c>
      <c r="BF46" s="113">
        <v>100000</v>
      </c>
      <c r="BG46" s="113">
        <v>250000</v>
      </c>
      <c r="BH46" s="112">
        <v>600000</v>
      </c>
      <c r="BI46" s="113">
        <v>600000</v>
      </c>
      <c r="BJ46" s="113">
        <v>600000</v>
      </c>
      <c r="BK46" s="82" t="s">
        <v>143</v>
      </c>
      <c r="BL46" s="108">
        <v>50</v>
      </c>
      <c r="BM46" s="79">
        <v>100</v>
      </c>
      <c r="BN46" s="79">
        <v>150</v>
      </c>
      <c r="BO46" s="108">
        <v>25</v>
      </c>
      <c r="BP46" s="79">
        <v>50</v>
      </c>
      <c r="BQ46" s="79">
        <v>75</v>
      </c>
      <c r="BR46" s="108">
        <v>25</v>
      </c>
      <c r="BS46" s="79">
        <v>50</v>
      </c>
      <c r="BT46" s="79">
        <v>100</v>
      </c>
      <c r="BU46" s="108">
        <v>0</v>
      </c>
      <c r="BV46" s="79">
        <v>250</v>
      </c>
      <c r="BW46" s="79">
        <v>500</v>
      </c>
      <c r="BX46" s="108">
        <v>0</v>
      </c>
      <c r="BY46" s="79">
        <v>0</v>
      </c>
      <c r="BZ46" s="79">
        <v>0</v>
      </c>
      <c r="CA46" s="108">
        <v>0</v>
      </c>
      <c r="CB46" s="79">
        <v>0</v>
      </c>
      <c r="CC46" s="79">
        <v>250</v>
      </c>
      <c r="CD46" s="108">
        <v>0</v>
      </c>
      <c r="CE46" s="79">
        <v>0</v>
      </c>
      <c r="CF46" s="79">
        <v>0</v>
      </c>
      <c r="CG46" s="108">
        <v>0</v>
      </c>
      <c r="CH46" s="79">
        <v>0</v>
      </c>
      <c r="CI46" s="79">
        <v>0</v>
      </c>
      <c r="CJ46" s="82" t="s">
        <v>144</v>
      </c>
      <c r="CK46" s="112">
        <v>0</v>
      </c>
      <c r="CL46" s="113">
        <v>0</v>
      </c>
      <c r="CM46" s="113">
        <v>0</v>
      </c>
      <c r="CN46" s="112">
        <v>10000</v>
      </c>
      <c r="CO46" s="113">
        <v>10000</v>
      </c>
      <c r="CP46" s="113">
        <v>10000</v>
      </c>
      <c r="CQ46" s="112">
        <v>1000</v>
      </c>
      <c r="CR46" s="113">
        <v>1500</v>
      </c>
      <c r="CS46" s="113">
        <v>3000</v>
      </c>
      <c r="CT46" s="112">
        <v>0</v>
      </c>
      <c r="CU46" s="113">
        <v>0</v>
      </c>
      <c r="CV46" s="113">
        <v>0</v>
      </c>
      <c r="CW46" s="108">
        <v>0</v>
      </c>
      <c r="CX46" s="79">
        <v>0</v>
      </c>
      <c r="CY46" s="79">
        <v>1000</v>
      </c>
      <c r="CZ46" s="108">
        <v>0</v>
      </c>
      <c r="DA46" s="79">
        <v>0</v>
      </c>
      <c r="DB46" s="79">
        <v>0</v>
      </c>
      <c r="DC46" s="112">
        <v>0</v>
      </c>
      <c r="DD46" s="113">
        <v>0</v>
      </c>
      <c r="DE46" s="113">
        <v>1000</v>
      </c>
      <c r="DF46" s="112">
        <v>0</v>
      </c>
      <c r="DG46" s="113">
        <v>0</v>
      </c>
      <c r="DH46" s="113">
        <v>1500</v>
      </c>
      <c r="DI46" s="112">
        <v>0</v>
      </c>
      <c r="DJ46" s="113">
        <v>100</v>
      </c>
      <c r="DK46" s="113">
        <v>300</v>
      </c>
      <c r="DL46" s="112">
        <v>500</v>
      </c>
      <c r="DM46" s="113">
        <v>1000</v>
      </c>
      <c r="DN46" s="113">
        <v>25000</v>
      </c>
      <c r="DO46" s="112">
        <v>0</v>
      </c>
      <c r="DP46" s="113">
        <v>0</v>
      </c>
      <c r="DQ46" s="113">
        <v>0</v>
      </c>
      <c r="DR46" s="82" t="s">
        <v>145</v>
      </c>
      <c r="DS46" s="108">
        <v>0</v>
      </c>
      <c r="DT46" s="79">
        <v>0</v>
      </c>
      <c r="DU46" s="79">
        <v>1500</v>
      </c>
      <c r="DV46" s="108">
        <v>0</v>
      </c>
      <c r="DW46" s="79">
        <v>0</v>
      </c>
      <c r="DX46" s="79">
        <v>5000</v>
      </c>
      <c r="DY46" s="108">
        <v>250</v>
      </c>
      <c r="DZ46" s="79">
        <v>500</v>
      </c>
      <c r="EA46" s="79">
        <v>1000</v>
      </c>
    </row>
    <row r="47" spans="1:132" x14ac:dyDescent="0.25">
      <c r="A47">
        <v>12400316150</v>
      </c>
      <c r="B47">
        <v>1</v>
      </c>
      <c r="C47">
        <v>2</v>
      </c>
      <c r="I47">
        <v>1</v>
      </c>
      <c r="R47" s="108">
        <v>250</v>
      </c>
      <c r="S47" s="79">
        <v>500</v>
      </c>
      <c r="T47" s="79">
        <v>1000</v>
      </c>
      <c r="U47" s="108">
        <v>250</v>
      </c>
      <c r="V47" s="79">
        <v>500</v>
      </c>
      <c r="W47" s="79">
        <v>1000</v>
      </c>
      <c r="X47" s="108">
        <v>250</v>
      </c>
      <c r="Y47" s="79">
        <v>500</v>
      </c>
      <c r="Z47" s="79">
        <v>1000</v>
      </c>
      <c r="AA47" s="108">
        <v>250</v>
      </c>
      <c r="AB47" s="79">
        <v>500</v>
      </c>
      <c r="AC47" s="79">
        <v>1000</v>
      </c>
      <c r="AD47" s="108">
        <v>250</v>
      </c>
      <c r="AE47" s="79">
        <v>500</v>
      </c>
      <c r="AF47" s="79">
        <v>1000</v>
      </c>
      <c r="AG47" s="108">
        <v>250</v>
      </c>
      <c r="AH47" s="79">
        <v>500</v>
      </c>
      <c r="AI47" s="79">
        <v>1000</v>
      </c>
      <c r="AJ47" s="108">
        <v>150</v>
      </c>
      <c r="AK47" s="79">
        <v>250</v>
      </c>
      <c r="AL47" s="79">
        <v>500</v>
      </c>
      <c r="AM47" s="108">
        <v>150</v>
      </c>
      <c r="AN47" s="79">
        <v>250</v>
      </c>
      <c r="AO47" s="79">
        <v>500</v>
      </c>
      <c r="AP47" s="108">
        <v>250</v>
      </c>
      <c r="AQ47" s="79">
        <v>500</v>
      </c>
      <c r="AR47" s="79">
        <v>1000</v>
      </c>
      <c r="AS47" s="108">
        <v>150</v>
      </c>
      <c r="AT47" s="79">
        <v>250</v>
      </c>
      <c r="AU47" s="79">
        <v>350</v>
      </c>
      <c r="AV47" s="108">
        <v>150</v>
      </c>
      <c r="AW47" s="79">
        <v>250</v>
      </c>
      <c r="AX47" s="79">
        <v>350</v>
      </c>
      <c r="AY47" s="108">
        <v>100</v>
      </c>
      <c r="AZ47" s="79">
        <v>200</v>
      </c>
      <c r="BA47" s="79">
        <v>300</v>
      </c>
      <c r="BB47" s="112">
        <v>250</v>
      </c>
      <c r="BC47" s="113">
        <v>350</v>
      </c>
      <c r="BD47" s="113">
        <v>500</v>
      </c>
      <c r="BE47" s="112">
        <v>150</v>
      </c>
      <c r="BF47" s="113">
        <v>250</v>
      </c>
      <c r="BG47" s="113">
        <v>400</v>
      </c>
      <c r="BH47" s="112">
        <v>500</v>
      </c>
      <c r="BI47" s="113">
        <v>1000</v>
      </c>
      <c r="BJ47" s="113">
        <v>2500</v>
      </c>
      <c r="BK47" s="82" t="s">
        <v>146</v>
      </c>
    </row>
    <row r="48" spans="1:132" x14ac:dyDescent="0.25">
      <c r="A48">
        <v>12400293863</v>
      </c>
      <c r="B48">
        <v>1</v>
      </c>
      <c r="D48">
        <v>3</v>
      </c>
      <c r="M48">
        <v>5</v>
      </c>
      <c r="R48" s="108">
        <v>1000</v>
      </c>
      <c r="S48" s="79">
        <v>5000</v>
      </c>
      <c r="T48" s="79">
        <v>10000</v>
      </c>
      <c r="U48" s="108">
        <v>500</v>
      </c>
      <c r="V48" s="79">
        <v>1000</v>
      </c>
      <c r="W48" s="79">
        <v>5000</v>
      </c>
      <c r="X48" s="108">
        <v>100</v>
      </c>
      <c r="Y48" s="79">
        <v>500</v>
      </c>
      <c r="Z48" s="79">
        <v>1000</v>
      </c>
      <c r="AA48" s="108">
        <v>100</v>
      </c>
      <c r="AB48" s="79">
        <v>500</v>
      </c>
      <c r="AC48" s="79">
        <v>1000</v>
      </c>
      <c r="AD48" s="108">
        <v>100</v>
      </c>
      <c r="AE48" s="79">
        <v>500</v>
      </c>
      <c r="AF48" s="79">
        <v>1000</v>
      </c>
      <c r="AG48" s="108">
        <v>100</v>
      </c>
      <c r="AH48" s="79">
        <v>500</v>
      </c>
      <c r="AI48" s="79">
        <v>1000</v>
      </c>
      <c r="AJ48" s="108">
        <v>100</v>
      </c>
      <c r="AK48" s="79">
        <v>500</v>
      </c>
      <c r="AL48" s="79">
        <v>1000</v>
      </c>
      <c r="AM48" s="108">
        <v>100</v>
      </c>
      <c r="AN48" s="79">
        <v>500</v>
      </c>
      <c r="AO48" s="79">
        <v>1000</v>
      </c>
      <c r="AP48" s="108">
        <v>100</v>
      </c>
      <c r="AQ48" s="79">
        <v>500</v>
      </c>
      <c r="AR48" s="79">
        <v>1000</v>
      </c>
      <c r="AS48" s="108">
        <v>100</v>
      </c>
      <c r="AT48" s="79">
        <v>500</v>
      </c>
      <c r="AU48" s="79">
        <v>1000</v>
      </c>
      <c r="AV48" s="108">
        <v>100</v>
      </c>
      <c r="AW48" s="79">
        <v>500</v>
      </c>
      <c r="AX48" s="79">
        <v>1000</v>
      </c>
      <c r="AY48" s="108">
        <v>100</v>
      </c>
      <c r="AZ48" s="79">
        <v>500</v>
      </c>
      <c r="BA48" s="79">
        <v>1000</v>
      </c>
      <c r="BB48" s="112">
        <v>100</v>
      </c>
      <c r="BC48" s="113">
        <v>500</v>
      </c>
      <c r="BD48" s="113">
        <v>1000</v>
      </c>
      <c r="BE48" s="112">
        <v>1000</v>
      </c>
      <c r="BF48" s="113">
        <v>5000</v>
      </c>
      <c r="BG48" s="113">
        <v>10000</v>
      </c>
      <c r="BH48" s="112">
        <v>1000</v>
      </c>
      <c r="BI48" s="113">
        <v>5000</v>
      </c>
      <c r="BJ48" s="113">
        <v>10000</v>
      </c>
      <c r="BL48" s="108">
        <v>5000</v>
      </c>
      <c r="BM48" s="79">
        <v>10000</v>
      </c>
      <c r="BN48" s="79">
        <v>20000</v>
      </c>
      <c r="BO48" s="108">
        <v>500</v>
      </c>
      <c r="BP48" s="79">
        <v>1000</v>
      </c>
      <c r="BQ48" s="79">
        <v>5000</v>
      </c>
      <c r="BR48" s="108">
        <v>100</v>
      </c>
      <c r="BS48" s="79">
        <v>500</v>
      </c>
      <c r="BT48" s="79">
        <v>1000</v>
      </c>
      <c r="BU48" s="108">
        <v>100</v>
      </c>
      <c r="BV48" s="79">
        <v>500</v>
      </c>
      <c r="BW48" s="79">
        <v>1000</v>
      </c>
      <c r="BX48" s="108">
        <v>100</v>
      </c>
      <c r="BY48" s="79">
        <v>500</v>
      </c>
      <c r="BZ48" s="79">
        <v>1000</v>
      </c>
      <c r="CA48" s="108">
        <v>100</v>
      </c>
      <c r="CB48" s="79">
        <v>500</v>
      </c>
      <c r="CC48" s="79">
        <v>1000</v>
      </c>
      <c r="CD48" s="108">
        <v>100</v>
      </c>
      <c r="CE48" s="79">
        <v>500</v>
      </c>
      <c r="CF48" s="79">
        <v>1000</v>
      </c>
      <c r="CG48" s="108">
        <v>100</v>
      </c>
      <c r="CH48" s="79">
        <v>500</v>
      </c>
      <c r="CI48" s="79">
        <v>1000</v>
      </c>
      <c r="CK48" s="112">
        <v>10</v>
      </c>
      <c r="CL48" s="113">
        <v>20</v>
      </c>
      <c r="CM48" s="113">
        <v>50</v>
      </c>
      <c r="CN48" s="112">
        <v>1000</v>
      </c>
      <c r="CO48" s="113">
        <v>5000</v>
      </c>
      <c r="CP48" s="113">
        <v>10000</v>
      </c>
      <c r="CQ48" s="112">
        <v>100</v>
      </c>
      <c r="CR48" s="113">
        <v>500</v>
      </c>
      <c r="CS48" s="113">
        <v>1000</v>
      </c>
      <c r="CT48" s="112">
        <v>500</v>
      </c>
      <c r="CU48" s="113">
        <v>1000</v>
      </c>
      <c r="CV48" s="113">
        <v>5000</v>
      </c>
      <c r="CW48" s="108">
        <v>100</v>
      </c>
      <c r="CX48" s="79">
        <v>500</v>
      </c>
      <c r="CY48" s="79">
        <v>1000</v>
      </c>
      <c r="CZ48" s="108">
        <v>100</v>
      </c>
      <c r="DA48" s="79">
        <v>500</v>
      </c>
      <c r="DB48" s="79">
        <v>1000</v>
      </c>
      <c r="DC48" s="112">
        <v>100</v>
      </c>
      <c r="DD48" s="113">
        <v>500</v>
      </c>
      <c r="DE48" s="113">
        <v>1000</v>
      </c>
      <c r="DF48" s="112">
        <v>1000</v>
      </c>
      <c r="DG48" s="113">
        <v>5000</v>
      </c>
      <c r="DH48" s="113">
        <v>10000</v>
      </c>
      <c r="DI48" s="112">
        <v>100</v>
      </c>
      <c r="DJ48" s="113">
        <v>500</v>
      </c>
      <c r="DK48" s="113">
        <v>1000</v>
      </c>
      <c r="DL48" s="112">
        <v>100</v>
      </c>
      <c r="DM48" s="113">
        <v>500</v>
      </c>
      <c r="DN48" s="113">
        <v>1000</v>
      </c>
      <c r="DO48" s="112">
        <v>100</v>
      </c>
      <c r="DP48" s="113">
        <v>500</v>
      </c>
      <c r="DQ48" s="113">
        <v>1000</v>
      </c>
      <c r="DR48" s="82" t="s">
        <v>147</v>
      </c>
      <c r="DS48" s="108">
        <v>100</v>
      </c>
      <c r="DT48" s="79">
        <v>500</v>
      </c>
      <c r="DU48" s="79">
        <v>1000</v>
      </c>
      <c r="DV48" s="108">
        <v>1000</v>
      </c>
      <c r="DW48" s="79">
        <v>5000</v>
      </c>
      <c r="DX48" s="79">
        <v>10000</v>
      </c>
      <c r="DY48" s="108">
        <v>1000</v>
      </c>
      <c r="DZ48" s="79">
        <v>5000</v>
      </c>
      <c r="EA48" s="79">
        <v>10000</v>
      </c>
    </row>
    <row r="49" spans="1:132" x14ac:dyDescent="0.25">
      <c r="A49">
        <v>12400277689</v>
      </c>
      <c r="C49">
        <v>2</v>
      </c>
      <c r="D49">
        <v>3</v>
      </c>
      <c r="I49">
        <v>1</v>
      </c>
    </row>
    <row r="50" spans="1:132" x14ac:dyDescent="0.25">
      <c r="A50">
        <v>12400258200</v>
      </c>
      <c r="C50">
        <v>2</v>
      </c>
      <c r="L50">
        <v>4</v>
      </c>
      <c r="R50" s="108">
        <v>50</v>
      </c>
      <c r="S50" s="79">
        <v>100</v>
      </c>
      <c r="T50" s="79">
        <v>500</v>
      </c>
      <c r="U50" s="108">
        <v>50</v>
      </c>
      <c r="V50" s="79">
        <v>100</v>
      </c>
      <c r="W50" s="79">
        <v>100</v>
      </c>
      <c r="X50" s="108">
        <v>50</v>
      </c>
      <c r="Y50" s="79">
        <v>50</v>
      </c>
      <c r="Z50" s="79">
        <v>75</v>
      </c>
      <c r="AA50" s="108">
        <v>50</v>
      </c>
      <c r="AB50" s="79">
        <v>75</v>
      </c>
      <c r="AC50" s="79">
        <v>100</v>
      </c>
      <c r="AD50" s="108">
        <v>25</v>
      </c>
      <c r="AE50" s="79">
        <v>50</v>
      </c>
      <c r="AF50" s="79">
        <v>75</v>
      </c>
      <c r="AG50" s="108">
        <v>100</v>
      </c>
      <c r="AH50" s="79">
        <v>150</v>
      </c>
      <c r="AI50" s="79">
        <v>200</v>
      </c>
      <c r="AJ50" s="108">
        <v>25</v>
      </c>
      <c r="AK50" s="79">
        <v>50</v>
      </c>
      <c r="AL50" s="79">
        <v>50</v>
      </c>
      <c r="AM50" s="108">
        <v>50</v>
      </c>
      <c r="AN50" s="79">
        <v>100</v>
      </c>
      <c r="AO50" s="79">
        <v>200</v>
      </c>
      <c r="AP50" s="108">
        <v>25</v>
      </c>
      <c r="AQ50" s="79">
        <v>50</v>
      </c>
      <c r="AR50" s="79">
        <v>75</v>
      </c>
      <c r="AS50" s="108">
        <v>25</v>
      </c>
      <c r="AT50" s="79">
        <v>75</v>
      </c>
      <c r="AU50" s="79">
        <v>150</v>
      </c>
      <c r="AV50" s="108">
        <v>50</v>
      </c>
      <c r="AW50" s="79">
        <v>100</v>
      </c>
      <c r="AX50" s="79">
        <v>150</v>
      </c>
      <c r="AY50" s="108">
        <v>75</v>
      </c>
      <c r="AZ50" s="79">
        <v>150</v>
      </c>
      <c r="BA50" s="79">
        <v>200</v>
      </c>
      <c r="BB50" s="112">
        <v>100</v>
      </c>
      <c r="BC50" s="113">
        <v>200</v>
      </c>
      <c r="BD50" s="113">
        <v>300</v>
      </c>
      <c r="BE50" s="112">
        <v>100</v>
      </c>
      <c r="BF50" s="113">
        <v>200</v>
      </c>
      <c r="BG50" s="113">
        <v>400</v>
      </c>
      <c r="BH50" s="112">
        <v>250</v>
      </c>
      <c r="BI50" s="113">
        <v>500</v>
      </c>
      <c r="BJ50" s="113">
        <v>1000</v>
      </c>
      <c r="BK50" s="82" t="s">
        <v>148</v>
      </c>
      <c r="BL50" s="108">
        <v>100</v>
      </c>
      <c r="BM50" s="79">
        <v>200</v>
      </c>
      <c r="BN50" s="79">
        <v>500</v>
      </c>
      <c r="BO50" s="108">
        <v>25</v>
      </c>
      <c r="BP50" s="79">
        <v>50</v>
      </c>
      <c r="BQ50" s="79">
        <v>200</v>
      </c>
      <c r="BR50" s="108">
        <v>25</v>
      </c>
      <c r="BS50" s="79">
        <v>75</v>
      </c>
      <c r="BT50" s="79">
        <v>200</v>
      </c>
      <c r="BU50" s="108">
        <v>50</v>
      </c>
      <c r="BV50" s="79">
        <v>100</v>
      </c>
      <c r="BW50" s="79">
        <v>200</v>
      </c>
      <c r="BX50" s="108">
        <v>25</v>
      </c>
      <c r="BY50" s="79">
        <v>75</v>
      </c>
      <c r="BZ50" s="79">
        <v>150</v>
      </c>
      <c r="CA50" s="108">
        <v>25</v>
      </c>
      <c r="CB50" s="79">
        <v>100</v>
      </c>
      <c r="CC50" s="79">
        <v>200</v>
      </c>
      <c r="CD50" s="108">
        <v>25</v>
      </c>
      <c r="CE50" s="79">
        <v>75</v>
      </c>
      <c r="CF50" s="79">
        <v>150</v>
      </c>
      <c r="CG50" s="108">
        <v>25</v>
      </c>
      <c r="CH50" s="79">
        <v>50</v>
      </c>
      <c r="CI50" s="79">
        <v>150</v>
      </c>
      <c r="CK50" s="112">
        <v>100</v>
      </c>
      <c r="CL50" s="113">
        <v>400</v>
      </c>
      <c r="CM50" s="113">
        <v>600</v>
      </c>
      <c r="CN50" s="112">
        <v>200</v>
      </c>
      <c r="CO50" s="113">
        <v>400</v>
      </c>
      <c r="CP50" s="113">
        <v>1000</v>
      </c>
      <c r="CQ50" s="112">
        <v>10</v>
      </c>
      <c r="CR50" s="113">
        <v>20</v>
      </c>
      <c r="CS50" s="113">
        <v>30</v>
      </c>
      <c r="CT50" s="112">
        <v>25</v>
      </c>
      <c r="CU50" s="113">
        <v>75</v>
      </c>
      <c r="CV50" s="113">
        <v>150</v>
      </c>
      <c r="CW50" s="108">
        <v>50</v>
      </c>
      <c r="CX50" s="79">
        <v>100</v>
      </c>
      <c r="CY50" s="79">
        <v>200</v>
      </c>
      <c r="CZ50" s="108">
        <v>25</v>
      </c>
      <c r="DA50" s="79">
        <v>100</v>
      </c>
      <c r="DB50" s="79">
        <v>200</v>
      </c>
      <c r="DC50" s="112">
        <v>200</v>
      </c>
      <c r="DD50" s="113">
        <v>400</v>
      </c>
      <c r="DE50" s="113">
        <v>1000</v>
      </c>
      <c r="DF50" s="112">
        <v>25</v>
      </c>
      <c r="DG50" s="113">
        <v>50</v>
      </c>
      <c r="DH50" s="113">
        <v>200</v>
      </c>
      <c r="DI50" s="112">
        <v>25</v>
      </c>
      <c r="DJ50" s="113">
        <v>75</v>
      </c>
      <c r="DK50" s="113">
        <v>100</v>
      </c>
      <c r="DL50" s="112">
        <v>200</v>
      </c>
      <c r="DM50" s="113">
        <v>400</v>
      </c>
      <c r="DN50" s="113">
        <v>600</v>
      </c>
      <c r="DO50" s="112">
        <v>100</v>
      </c>
      <c r="DP50" s="113">
        <v>200</v>
      </c>
      <c r="DQ50" s="113">
        <v>500</v>
      </c>
      <c r="DS50" s="108">
        <v>50</v>
      </c>
      <c r="DT50" s="79">
        <v>200</v>
      </c>
      <c r="DU50" s="79">
        <v>300</v>
      </c>
      <c r="DV50" s="108">
        <v>100</v>
      </c>
      <c r="DW50" s="79">
        <v>200</v>
      </c>
      <c r="DX50" s="79">
        <v>500</v>
      </c>
      <c r="DY50" s="108">
        <v>100</v>
      </c>
      <c r="DZ50" s="79">
        <v>400</v>
      </c>
      <c r="EA50" s="79">
        <v>600</v>
      </c>
    </row>
    <row r="51" spans="1:132" x14ac:dyDescent="0.25">
      <c r="A51">
        <v>12400256134</v>
      </c>
      <c r="B51">
        <v>1</v>
      </c>
      <c r="M51">
        <v>5</v>
      </c>
    </row>
    <row r="52" spans="1:132" x14ac:dyDescent="0.25">
      <c r="A52">
        <v>12400225908</v>
      </c>
      <c r="B52">
        <v>1</v>
      </c>
      <c r="D52">
        <v>3</v>
      </c>
      <c r="I52">
        <v>1</v>
      </c>
      <c r="L52">
        <v>4</v>
      </c>
    </row>
    <row r="53" spans="1:132" x14ac:dyDescent="0.25">
      <c r="A53">
        <v>12400213857</v>
      </c>
      <c r="D53">
        <v>3</v>
      </c>
      <c r="N53">
        <v>6</v>
      </c>
    </row>
    <row r="54" spans="1:132" x14ac:dyDescent="0.25">
      <c r="A54">
        <v>12400208998</v>
      </c>
      <c r="B54">
        <v>1</v>
      </c>
      <c r="D54">
        <v>3</v>
      </c>
      <c r="L54">
        <v>4</v>
      </c>
      <c r="R54" s="108">
        <v>0</v>
      </c>
      <c r="S54" s="79">
        <v>100</v>
      </c>
      <c r="T54" s="79">
        <v>200</v>
      </c>
      <c r="U54" s="108">
        <v>0</v>
      </c>
      <c r="V54" s="79">
        <v>100</v>
      </c>
      <c r="W54" s="79">
        <v>200</v>
      </c>
      <c r="X54" s="108">
        <v>0</v>
      </c>
      <c r="Y54" s="79">
        <v>100</v>
      </c>
      <c r="Z54" s="79">
        <v>200</v>
      </c>
      <c r="AA54" s="108">
        <v>0</v>
      </c>
      <c r="AB54" s="79">
        <v>100</v>
      </c>
      <c r="AC54" s="79">
        <v>200</v>
      </c>
      <c r="AD54" s="108">
        <v>0</v>
      </c>
      <c r="AE54" s="79">
        <v>100</v>
      </c>
      <c r="AF54" s="79">
        <v>200</v>
      </c>
      <c r="AG54" s="108">
        <v>0</v>
      </c>
      <c r="AH54" s="79">
        <v>100</v>
      </c>
      <c r="AI54" s="79">
        <v>200</v>
      </c>
      <c r="AJ54" s="108">
        <v>0</v>
      </c>
      <c r="AK54" s="79">
        <v>100</v>
      </c>
      <c r="AL54" s="79">
        <v>200</v>
      </c>
      <c r="AM54" s="108">
        <v>0</v>
      </c>
      <c r="AN54" s="79">
        <v>100</v>
      </c>
      <c r="AO54" s="79">
        <v>200</v>
      </c>
      <c r="AP54" s="108">
        <v>0</v>
      </c>
      <c r="AQ54" s="79">
        <v>0</v>
      </c>
      <c r="AR54" s="79">
        <v>0</v>
      </c>
      <c r="AS54" s="108">
        <v>0</v>
      </c>
      <c r="AT54" s="79">
        <v>0</v>
      </c>
      <c r="AU54" s="79">
        <v>0</v>
      </c>
      <c r="AV54" s="108">
        <v>0</v>
      </c>
      <c r="AW54" s="79">
        <v>100</v>
      </c>
      <c r="AX54" s="79">
        <v>100</v>
      </c>
      <c r="AY54" s="108">
        <v>0</v>
      </c>
      <c r="AZ54" s="79">
        <v>100</v>
      </c>
      <c r="BA54" s="79">
        <v>200</v>
      </c>
      <c r="BB54" s="112">
        <v>250</v>
      </c>
      <c r="BC54" s="113">
        <v>500</v>
      </c>
      <c r="BD54" s="113">
        <v>1000</v>
      </c>
      <c r="BE54" s="112">
        <v>0</v>
      </c>
      <c r="BF54" s="113">
        <v>100</v>
      </c>
      <c r="BG54" s="113">
        <v>200</v>
      </c>
      <c r="BH54" s="112">
        <v>10000</v>
      </c>
      <c r="BI54" s="113">
        <v>25000</v>
      </c>
      <c r="BJ54" s="113">
        <v>50000</v>
      </c>
      <c r="BK54" s="82" t="s">
        <v>149</v>
      </c>
      <c r="BL54" s="108">
        <v>1000</v>
      </c>
      <c r="BM54" s="79">
        <v>2500</v>
      </c>
      <c r="BN54" s="79">
        <v>5000</v>
      </c>
      <c r="BO54" s="108">
        <v>0</v>
      </c>
      <c r="BP54" s="79">
        <v>100</v>
      </c>
      <c r="BQ54" s="79">
        <v>200</v>
      </c>
      <c r="BR54" s="108">
        <v>0</v>
      </c>
      <c r="BS54" s="79">
        <v>100</v>
      </c>
      <c r="BT54" s="79">
        <v>200</v>
      </c>
      <c r="BU54" s="108">
        <v>0</v>
      </c>
      <c r="BV54" s="79">
        <v>0</v>
      </c>
      <c r="BW54" s="79">
        <v>0</v>
      </c>
      <c r="BX54" s="108">
        <v>0</v>
      </c>
      <c r="BY54" s="79">
        <v>100</v>
      </c>
      <c r="BZ54" s="79">
        <v>200</v>
      </c>
      <c r="CA54" s="108">
        <v>0</v>
      </c>
      <c r="CB54" s="79">
        <v>100</v>
      </c>
      <c r="CC54" s="79">
        <v>200</v>
      </c>
      <c r="CD54" s="108">
        <v>0</v>
      </c>
      <c r="CE54" s="79">
        <v>100</v>
      </c>
      <c r="CF54" s="79">
        <v>200</v>
      </c>
      <c r="CG54" s="108">
        <v>0</v>
      </c>
      <c r="CH54" s="79">
        <v>100</v>
      </c>
      <c r="CI54" s="79">
        <v>200</v>
      </c>
      <c r="CJ54" s="82" t="s">
        <v>150</v>
      </c>
      <c r="CK54" s="112">
        <v>0</v>
      </c>
      <c r="CL54" s="113">
        <v>0</v>
      </c>
      <c r="CM54" s="113">
        <v>0</v>
      </c>
      <c r="CN54" s="112">
        <v>5000</v>
      </c>
      <c r="CO54" s="113">
        <v>10000</v>
      </c>
      <c r="CP54" s="113">
        <v>50000</v>
      </c>
      <c r="CQ54" s="112">
        <v>0</v>
      </c>
      <c r="CR54" s="113">
        <v>100</v>
      </c>
      <c r="CS54" s="113">
        <v>200</v>
      </c>
      <c r="CT54" s="112">
        <v>0</v>
      </c>
      <c r="CU54" s="113">
        <v>100</v>
      </c>
      <c r="CV54" s="113">
        <v>200</v>
      </c>
      <c r="CW54" s="108">
        <v>0</v>
      </c>
      <c r="CX54" s="79">
        <v>100</v>
      </c>
      <c r="CY54" s="79">
        <v>200</v>
      </c>
      <c r="CZ54" s="108">
        <v>0</v>
      </c>
      <c r="DA54" s="79">
        <v>100</v>
      </c>
      <c r="DB54" s="79">
        <v>200</v>
      </c>
      <c r="DC54" s="112">
        <v>0</v>
      </c>
      <c r="DD54" s="113">
        <v>100</v>
      </c>
      <c r="DE54" s="113">
        <v>200</v>
      </c>
      <c r="DF54" s="112">
        <v>0</v>
      </c>
      <c r="DG54" s="113">
        <v>100</v>
      </c>
      <c r="DH54" s="113">
        <v>200</v>
      </c>
      <c r="DI54" s="112">
        <v>0</v>
      </c>
      <c r="DJ54" s="113">
        <v>100</v>
      </c>
      <c r="DK54" s="113">
        <v>200</v>
      </c>
      <c r="DL54" s="112">
        <v>0</v>
      </c>
      <c r="DM54" s="113">
        <v>0</v>
      </c>
      <c r="DN54" s="113">
        <v>0</v>
      </c>
      <c r="DO54" s="112">
        <v>0</v>
      </c>
      <c r="DP54" s="113">
        <v>0</v>
      </c>
      <c r="DQ54" s="113">
        <v>0</v>
      </c>
      <c r="DS54" s="108">
        <v>0</v>
      </c>
      <c r="DT54" s="79">
        <v>100</v>
      </c>
      <c r="DU54" s="79">
        <v>200</v>
      </c>
      <c r="DV54" s="108">
        <v>0</v>
      </c>
      <c r="DW54" s="79">
        <v>100</v>
      </c>
      <c r="DX54" s="79">
        <v>200</v>
      </c>
      <c r="DY54" s="108">
        <v>0</v>
      </c>
      <c r="DZ54" s="79">
        <v>100</v>
      </c>
      <c r="EA54" s="79">
        <v>200</v>
      </c>
    </row>
    <row r="55" spans="1:132" x14ac:dyDescent="0.25">
      <c r="A55">
        <v>12400201020</v>
      </c>
      <c r="C55">
        <v>2</v>
      </c>
      <c r="I55">
        <v>1</v>
      </c>
    </row>
    <row r="56" spans="1:132" x14ac:dyDescent="0.25">
      <c r="A56">
        <v>12400198881</v>
      </c>
      <c r="B56">
        <v>1</v>
      </c>
      <c r="L56">
        <v>4</v>
      </c>
      <c r="R56" s="108">
        <v>0</v>
      </c>
      <c r="S56" s="79">
        <v>100</v>
      </c>
      <c r="T56" s="79">
        <v>250</v>
      </c>
      <c r="U56" s="108">
        <v>0</v>
      </c>
      <c r="V56" s="79">
        <v>100</v>
      </c>
      <c r="W56" s="79">
        <v>250</v>
      </c>
      <c r="X56" s="108">
        <v>0</v>
      </c>
      <c r="Y56" s="79">
        <v>100</v>
      </c>
      <c r="Z56" s="79">
        <v>250</v>
      </c>
      <c r="AA56" s="108">
        <v>0</v>
      </c>
      <c r="AB56" s="79">
        <v>100</v>
      </c>
      <c r="AC56" s="79">
        <v>250</v>
      </c>
      <c r="AD56" s="108">
        <v>0</v>
      </c>
      <c r="AE56" s="79">
        <v>100</v>
      </c>
      <c r="AF56" s="79">
        <v>250</v>
      </c>
      <c r="AG56" s="108">
        <v>0</v>
      </c>
      <c r="AH56" s="79">
        <v>100</v>
      </c>
      <c r="AI56" s="79">
        <v>250</v>
      </c>
      <c r="AJ56" s="108">
        <v>0</v>
      </c>
      <c r="AK56" s="79">
        <v>100</v>
      </c>
      <c r="AL56" s="79">
        <v>250</v>
      </c>
      <c r="AM56" s="108">
        <v>0</v>
      </c>
      <c r="AN56" s="79">
        <v>100</v>
      </c>
      <c r="AO56" s="79">
        <v>250</v>
      </c>
      <c r="AP56" s="108">
        <v>0</v>
      </c>
      <c r="AQ56" s="79">
        <v>100</v>
      </c>
      <c r="AR56" s="79">
        <v>250</v>
      </c>
      <c r="AS56" s="108">
        <v>0</v>
      </c>
      <c r="AT56" s="79">
        <v>100</v>
      </c>
      <c r="AU56" s="79">
        <v>250</v>
      </c>
      <c r="AV56" s="108">
        <v>0</v>
      </c>
      <c r="AW56" s="79">
        <v>100</v>
      </c>
      <c r="AX56" s="79">
        <v>250</v>
      </c>
      <c r="AY56" s="108">
        <v>0</v>
      </c>
      <c r="AZ56" s="79">
        <v>100</v>
      </c>
      <c r="BA56" s="79">
        <v>250</v>
      </c>
      <c r="BB56" s="112">
        <v>0</v>
      </c>
      <c r="BC56" s="113">
        <v>100</v>
      </c>
      <c r="BD56" s="113">
        <v>250</v>
      </c>
      <c r="BE56" s="112">
        <v>500</v>
      </c>
      <c r="BF56" s="113">
        <v>1000</v>
      </c>
      <c r="BG56" s="113">
        <v>5000</v>
      </c>
      <c r="BH56" s="112">
        <v>5000</v>
      </c>
      <c r="BI56" s="113">
        <v>10000</v>
      </c>
      <c r="BJ56" s="113">
        <v>25000</v>
      </c>
      <c r="BL56" s="108">
        <v>0</v>
      </c>
      <c r="BM56" s="79">
        <v>100</v>
      </c>
      <c r="BN56" s="79">
        <v>250</v>
      </c>
      <c r="BO56" s="108">
        <v>0</v>
      </c>
      <c r="BP56" s="79">
        <v>100</v>
      </c>
      <c r="BQ56" s="79">
        <v>250</v>
      </c>
      <c r="BR56" s="108">
        <v>0</v>
      </c>
      <c r="BS56" s="79">
        <v>100</v>
      </c>
      <c r="BT56" s="79">
        <v>250</v>
      </c>
      <c r="BU56" s="108">
        <v>0</v>
      </c>
      <c r="BV56" s="79">
        <v>100</v>
      </c>
      <c r="BW56" s="79">
        <v>250</v>
      </c>
      <c r="BX56" s="108">
        <v>0</v>
      </c>
      <c r="BY56" s="79">
        <v>100</v>
      </c>
      <c r="BZ56" s="79">
        <v>250</v>
      </c>
      <c r="CA56" s="108">
        <v>0</v>
      </c>
      <c r="CB56" s="79">
        <v>100</v>
      </c>
      <c r="CC56" s="79">
        <v>250</v>
      </c>
      <c r="CD56" s="108">
        <v>0</v>
      </c>
      <c r="CE56" s="79">
        <v>100</v>
      </c>
      <c r="CF56" s="79">
        <v>250</v>
      </c>
      <c r="CG56" s="108">
        <v>0</v>
      </c>
      <c r="CH56" s="79">
        <v>100</v>
      </c>
      <c r="CI56" s="79">
        <v>250</v>
      </c>
      <c r="CK56" s="112">
        <v>0</v>
      </c>
      <c r="CL56" s="113">
        <v>100</v>
      </c>
      <c r="CM56" s="113">
        <v>250</v>
      </c>
      <c r="CN56" s="112">
        <v>5000</v>
      </c>
      <c r="CO56" s="113">
        <v>10000</v>
      </c>
      <c r="CP56" s="113">
        <v>25000</v>
      </c>
      <c r="CQ56" s="112">
        <v>0</v>
      </c>
      <c r="CR56" s="113">
        <v>100</v>
      </c>
      <c r="CS56" s="113">
        <v>250</v>
      </c>
      <c r="CT56" s="112">
        <v>0</v>
      </c>
      <c r="CU56" s="113">
        <v>100</v>
      </c>
      <c r="CV56" s="113">
        <v>250</v>
      </c>
      <c r="CW56" s="108">
        <v>0</v>
      </c>
      <c r="CX56" s="79">
        <v>100</v>
      </c>
      <c r="CY56" s="79">
        <v>250</v>
      </c>
      <c r="CZ56" s="108">
        <v>0</v>
      </c>
      <c r="DA56" s="79">
        <v>0</v>
      </c>
      <c r="DB56" s="79">
        <v>0</v>
      </c>
      <c r="DC56" s="112">
        <v>0</v>
      </c>
      <c r="DD56" s="113">
        <v>100</v>
      </c>
      <c r="DE56" s="113">
        <v>250</v>
      </c>
      <c r="DF56" s="112">
        <v>0</v>
      </c>
      <c r="DG56" s="113">
        <v>100</v>
      </c>
      <c r="DH56" s="113">
        <v>250</v>
      </c>
      <c r="DI56" s="112">
        <v>0</v>
      </c>
      <c r="DJ56" s="113">
        <v>100</v>
      </c>
      <c r="DK56" s="113">
        <v>250</v>
      </c>
      <c r="DL56" s="112">
        <v>0</v>
      </c>
      <c r="DM56" s="113">
        <v>500</v>
      </c>
      <c r="DN56" s="113">
        <v>1000</v>
      </c>
      <c r="DO56" s="112">
        <v>500</v>
      </c>
      <c r="DP56" s="113">
        <v>1000</v>
      </c>
      <c r="DQ56" s="113">
        <v>5000</v>
      </c>
      <c r="DS56" s="108">
        <v>0</v>
      </c>
      <c r="DT56" s="79">
        <v>100</v>
      </c>
      <c r="DU56" s="79">
        <v>250</v>
      </c>
      <c r="DV56" s="108">
        <v>0</v>
      </c>
      <c r="DW56" s="79">
        <v>0</v>
      </c>
      <c r="DX56" s="79">
        <v>0</v>
      </c>
      <c r="DY56" s="108">
        <v>0</v>
      </c>
      <c r="DZ56" s="79">
        <v>100</v>
      </c>
      <c r="EA56" s="79">
        <v>250</v>
      </c>
    </row>
    <row r="57" spans="1:132" x14ac:dyDescent="0.25">
      <c r="A57">
        <v>12400188806</v>
      </c>
      <c r="B57">
        <v>1</v>
      </c>
      <c r="I57">
        <v>1</v>
      </c>
    </row>
    <row r="58" spans="1:132" x14ac:dyDescent="0.25">
      <c r="A58">
        <v>12400182621</v>
      </c>
      <c r="B58">
        <v>1</v>
      </c>
      <c r="D58">
        <v>3</v>
      </c>
      <c r="M58">
        <v>5</v>
      </c>
      <c r="R58" s="108">
        <v>100</v>
      </c>
      <c r="S58" s="79">
        <v>250</v>
      </c>
      <c r="T58" s="79">
        <v>500</v>
      </c>
      <c r="U58" s="108">
        <v>100</v>
      </c>
      <c r="V58" s="79">
        <v>250</v>
      </c>
      <c r="W58" s="79">
        <v>500</v>
      </c>
      <c r="X58" s="108">
        <v>100</v>
      </c>
      <c r="Y58" s="79">
        <v>250</v>
      </c>
      <c r="Z58" s="79">
        <v>500</v>
      </c>
      <c r="AA58" s="108">
        <v>100</v>
      </c>
      <c r="AB58" s="79">
        <v>250</v>
      </c>
      <c r="AC58" s="79">
        <v>500</v>
      </c>
      <c r="AD58" s="108">
        <v>250</v>
      </c>
      <c r="AE58" s="79">
        <v>500</v>
      </c>
      <c r="AF58" s="79">
        <v>1000</v>
      </c>
      <c r="AG58" s="108">
        <v>100</v>
      </c>
      <c r="AH58" s="79">
        <v>250</v>
      </c>
      <c r="AI58" s="79">
        <v>500</v>
      </c>
      <c r="AJ58" s="108">
        <v>100</v>
      </c>
      <c r="AK58" s="79">
        <v>250</v>
      </c>
      <c r="AL58" s="79">
        <v>500</v>
      </c>
      <c r="AM58" s="108">
        <v>250</v>
      </c>
      <c r="AN58" s="79">
        <v>500</v>
      </c>
      <c r="AO58" s="79">
        <v>1000</v>
      </c>
      <c r="AP58" s="108">
        <v>100</v>
      </c>
      <c r="AQ58" s="79">
        <v>250</v>
      </c>
      <c r="AR58" s="79">
        <v>500</v>
      </c>
      <c r="AS58" s="108">
        <v>100</v>
      </c>
      <c r="AT58" s="79">
        <v>250</v>
      </c>
      <c r="AU58" s="79">
        <v>500</v>
      </c>
      <c r="AV58" s="108">
        <v>100</v>
      </c>
      <c r="AW58" s="79">
        <v>250</v>
      </c>
      <c r="AX58" s="79">
        <v>500</v>
      </c>
      <c r="AY58" s="108">
        <v>100</v>
      </c>
      <c r="AZ58" s="79">
        <v>250</v>
      </c>
      <c r="BA58" s="79">
        <v>500</v>
      </c>
      <c r="BB58" s="112">
        <v>250</v>
      </c>
      <c r="BC58" s="113">
        <v>500</v>
      </c>
      <c r="BD58" s="113">
        <v>1000</v>
      </c>
      <c r="BE58" s="112">
        <v>250</v>
      </c>
      <c r="BF58" s="113">
        <v>500</v>
      </c>
      <c r="BG58" s="113">
        <v>1000</v>
      </c>
      <c r="BH58" s="112">
        <v>1000</v>
      </c>
      <c r="BI58" s="113">
        <v>2500</v>
      </c>
      <c r="BJ58" s="113">
        <v>5000</v>
      </c>
      <c r="BK58" s="82" t="s">
        <v>151</v>
      </c>
      <c r="BL58" s="108">
        <v>500</v>
      </c>
      <c r="BM58" s="79">
        <v>1000</v>
      </c>
      <c r="BN58" s="79">
        <v>2500</v>
      </c>
      <c r="BO58" s="108">
        <v>250</v>
      </c>
      <c r="BP58" s="79">
        <v>500</v>
      </c>
      <c r="BQ58" s="79">
        <v>1000</v>
      </c>
      <c r="BR58" s="108">
        <v>250</v>
      </c>
      <c r="BS58" s="79">
        <v>500</v>
      </c>
      <c r="BT58" s="79">
        <v>1000</v>
      </c>
      <c r="BU58" s="108">
        <v>100</v>
      </c>
      <c r="BV58" s="79">
        <v>250</v>
      </c>
      <c r="BW58" s="79">
        <v>500</v>
      </c>
      <c r="BX58" s="108">
        <v>100</v>
      </c>
      <c r="BY58" s="79">
        <v>250</v>
      </c>
      <c r="BZ58" s="79">
        <v>500</v>
      </c>
      <c r="CA58" s="108">
        <v>100</v>
      </c>
      <c r="CB58" s="79">
        <v>250</v>
      </c>
      <c r="CC58" s="79">
        <v>500</v>
      </c>
      <c r="CD58" s="108">
        <v>100</v>
      </c>
      <c r="CE58" s="79">
        <v>250</v>
      </c>
      <c r="CF58" s="79">
        <v>500</v>
      </c>
      <c r="CG58" s="108">
        <v>250</v>
      </c>
      <c r="CH58" s="79">
        <v>500</v>
      </c>
      <c r="CI58" s="79">
        <v>1000</v>
      </c>
      <c r="CK58" s="112">
        <v>100</v>
      </c>
      <c r="CL58" s="113">
        <v>250</v>
      </c>
      <c r="CM58" s="113">
        <v>500</v>
      </c>
      <c r="CN58" s="112">
        <v>500</v>
      </c>
      <c r="CO58" s="113">
        <v>1000</v>
      </c>
      <c r="CP58" s="113">
        <v>2500</v>
      </c>
      <c r="CQ58" s="112">
        <v>250</v>
      </c>
      <c r="CR58" s="113">
        <v>500</v>
      </c>
      <c r="CS58" s="113">
        <v>1000</v>
      </c>
      <c r="CT58" s="112">
        <v>250</v>
      </c>
      <c r="CU58" s="113">
        <v>500</v>
      </c>
      <c r="CV58" s="113">
        <v>1000</v>
      </c>
      <c r="CW58" s="108">
        <v>100</v>
      </c>
      <c r="CX58" s="79">
        <v>250</v>
      </c>
      <c r="CY58" s="79">
        <v>500</v>
      </c>
      <c r="CZ58" s="108">
        <v>10</v>
      </c>
      <c r="DA58" s="79">
        <v>25</v>
      </c>
      <c r="DB58" s="79">
        <v>50</v>
      </c>
      <c r="DC58" s="112">
        <v>250</v>
      </c>
      <c r="DD58" s="113">
        <v>500</v>
      </c>
      <c r="DE58" s="113">
        <v>1000</v>
      </c>
      <c r="DF58" s="112">
        <v>500</v>
      </c>
      <c r="DG58" s="113">
        <v>1000</v>
      </c>
      <c r="DH58" s="113">
        <v>2500</v>
      </c>
      <c r="DI58" s="112">
        <v>250</v>
      </c>
      <c r="DJ58" s="113">
        <v>500</v>
      </c>
      <c r="DK58" s="113">
        <v>1000</v>
      </c>
      <c r="DL58" s="112">
        <v>250</v>
      </c>
      <c r="DM58" s="113">
        <v>500</v>
      </c>
      <c r="DN58" s="113">
        <v>1000</v>
      </c>
      <c r="DO58" s="112">
        <v>500</v>
      </c>
      <c r="DP58" s="113">
        <v>1000</v>
      </c>
      <c r="DQ58" s="113">
        <v>2500</v>
      </c>
      <c r="DS58" s="108">
        <v>500</v>
      </c>
      <c r="DT58" s="79">
        <v>1000</v>
      </c>
      <c r="DU58" s="79">
        <v>2500</v>
      </c>
      <c r="DV58" s="108">
        <v>500</v>
      </c>
      <c r="DW58" s="79">
        <v>1000</v>
      </c>
      <c r="DX58" s="79">
        <v>2500</v>
      </c>
      <c r="DY58" s="108">
        <v>500</v>
      </c>
      <c r="DZ58" s="79">
        <v>1000</v>
      </c>
      <c r="EA58" s="79">
        <v>2500</v>
      </c>
    </row>
    <row r="59" spans="1:132" x14ac:dyDescent="0.25">
      <c r="A59">
        <v>12400178150</v>
      </c>
      <c r="E59">
        <v>4</v>
      </c>
      <c r="J59">
        <v>2</v>
      </c>
      <c r="R59" s="108">
        <v>250</v>
      </c>
      <c r="S59" s="79">
        <v>500</v>
      </c>
      <c r="T59" s="79">
        <v>1000</v>
      </c>
      <c r="U59" s="108">
        <v>150</v>
      </c>
      <c r="V59" s="79">
        <v>300</v>
      </c>
      <c r="W59" s="79">
        <v>450</v>
      </c>
      <c r="X59" s="108">
        <v>50</v>
      </c>
      <c r="Y59" s="79">
        <v>100</v>
      </c>
      <c r="Z59" s="79">
        <v>150</v>
      </c>
      <c r="AA59" s="108">
        <v>200</v>
      </c>
      <c r="AB59" s="79">
        <v>400</v>
      </c>
      <c r="AC59" s="79">
        <v>600</v>
      </c>
      <c r="AD59" s="108">
        <v>150</v>
      </c>
      <c r="AE59" s="79">
        <v>300</v>
      </c>
      <c r="AF59" s="79">
        <v>450</v>
      </c>
      <c r="AG59" s="108">
        <v>50</v>
      </c>
      <c r="AH59" s="79">
        <v>100</v>
      </c>
      <c r="AI59" s="79">
        <v>150</v>
      </c>
      <c r="AJ59" s="108">
        <v>50</v>
      </c>
      <c r="AK59" s="79">
        <v>100</v>
      </c>
      <c r="AL59" s="79">
        <v>150</v>
      </c>
      <c r="AM59" s="108">
        <v>100</v>
      </c>
      <c r="AN59" s="79">
        <v>200</v>
      </c>
      <c r="AO59" s="79">
        <v>300</v>
      </c>
      <c r="AP59" s="108">
        <v>25</v>
      </c>
      <c r="AQ59" s="79">
        <v>50</v>
      </c>
      <c r="AR59" s="79">
        <v>75</v>
      </c>
      <c r="AS59" s="108">
        <v>50</v>
      </c>
      <c r="AT59" s="79">
        <v>100</v>
      </c>
      <c r="AU59" s="79">
        <v>150</v>
      </c>
      <c r="AV59" s="108">
        <v>50</v>
      </c>
      <c r="AW59" s="79">
        <v>100</v>
      </c>
      <c r="AX59" s="79">
        <v>150</v>
      </c>
      <c r="AY59" s="108">
        <v>25</v>
      </c>
      <c r="AZ59" s="79">
        <v>50</v>
      </c>
      <c r="BA59" s="79">
        <v>75</v>
      </c>
      <c r="BB59" s="112">
        <v>200</v>
      </c>
      <c r="BC59" s="113">
        <v>400</v>
      </c>
      <c r="BD59" s="113">
        <v>600</v>
      </c>
      <c r="BE59" s="112">
        <v>250</v>
      </c>
      <c r="BF59" s="113">
        <v>500</v>
      </c>
      <c r="BG59" s="113">
        <v>750</v>
      </c>
      <c r="BH59" s="112">
        <v>1000</v>
      </c>
      <c r="BI59" s="113">
        <v>2000</v>
      </c>
      <c r="BJ59" s="113">
        <v>3000</v>
      </c>
      <c r="BK59" s="82" t="s">
        <v>152</v>
      </c>
      <c r="BL59" s="108">
        <v>500</v>
      </c>
      <c r="BM59" s="79">
        <v>1000</v>
      </c>
      <c r="BN59" s="79">
        <v>1500</v>
      </c>
      <c r="BO59" s="108">
        <v>250</v>
      </c>
      <c r="BP59" s="79">
        <v>500</v>
      </c>
      <c r="BQ59" s="79">
        <v>750</v>
      </c>
      <c r="BR59" s="108">
        <v>250</v>
      </c>
      <c r="BS59" s="79">
        <v>500</v>
      </c>
      <c r="BT59" s="79">
        <v>750</v>
      </c>
      <c r="BU59" s="108">
        <v>50</v>
      </c>
      <c r="BV59" s="79">
        <v>100</v>
      </c>
      <c r="BW59" s="79">
        <v>150</v>
      </c>
      <c r="BX59" s="108">
        <v>50</v>
      </c>
      <c r="BY59" s="79">
        <v>100</v>
      </c>
      <c r="BZ59" s="79">
        <v>150</v>
      </c>
      <c r="CA59" s="108">
        <v>50</v>
      </c>
      <c r="CB59" s="79">
        <v>100</v>
      </c>
      <c r="CC59" s="79">
        <v>150</v>
      </c>
      <c r="CD59" s="108">
        <v>100</v>
      </c>
      <c r="CE59" s="79">
        <v>200</v>
      </c>
      <c r="CF59" s="79">
        <v>300</v>
      </c>
      <c r="CG59" s="108">
        <v>150</v>
      </c>
      <c r="CH59" s="79">
        <v>300</v>
      </c>
      <c r="CI59" s="79">
        <v>450</v>
      </c>
      <c r="CK59" s="112">
        <v>100</v>
      </c>
      <c r="CL59" s="113">
        <v>200</v>
      </c>
      <c r="CM59" s="113">
        <v>300</v>
      </c>
      <c r="CN59" s="112">
        <v>1000</v>
      </c>
      <c r="CO59" s="113">
        <v>2000</v>
      </c>
      <c r="CP59" s="113">
        <v>3000</v>
      </c>
      <c r="CQ59" s="112">
        <v>250</v>
      </c>
      <c r="CR59" s="113">
        <v>500</v>
      </c>
      <c r="CS59" s="113">
        <v>750</v>
      </c>
      <c r="CT59" s="112">
        <v>500</v>
      </c>
      <c r="CU59" s="113">
        <v>1000</v>
      </c>
      <c r="CV59" s="113">
        <v>1500</v>
      </c>
      <c r="CW59" s="108">
        <v>250</v>
      </c>
      <c r="CX59" s="79">
        <v>500</v>
      </c>
      <c r="CY59" s="79">
        <v>750</v>
      </c>
      <c r="CZ59" s="108">
        <v>20</v>
      </c>
      <c r="DA59" s="79">
        <v>40</v>
      </c>
      <c r="DB59" s="79">
        <v>60</v>
      </c>
      <c r="DC59" s="112">
        <v>100</v>
      </c>
      <c r="DD59" s="113">
        <v>200</v>
      </c>
      <c r="DE59" s="113">
        <v>300</v>
      </c>
      <c r="DF59" s="112">
        <v>100</v>
      </c>
      <c r="DG59" s="113">
        <v>200</v>
      </c>
      <c r="DH59" s="113">
        <v>300</v>
      </c>
      <c r="DI59" s="112">
        <v>100</v>
      </c>
      <c r="DJ59" s="113">
        <v>200</v>
      </c>
      <c r="DK59" s="113">
        <v>300</v>
      </c>
      <c r="DL59" s="112">
        <v>150</v>
      </c>
      <c r="DM59" s="113">
        <v>300</v>
      </c>
      <c r="DN59" s="113">
        <v>450</v>
      </c>
      <c r="DO59" s="112">
        <v>50</v>
      </c>
      <c r="DP59" s="113">
        <v>100</v>
      </c>
      <c r="DQ59" s="113">
        <v>150</v>
      </c>
      <c r="DR59" s="82" t="s">
        <v>153</v>
      </c>
      <c r="DS59" s="108">
        <v>50</v>
      </c>
      <c r="DT59" s="79">
        <v>150</v>
      </c>
      <c r="DU59" s="79">
        <v>200</v>
      </c>
      <c r="DV59" s="108">
        <v>250</v>
      </c>
      <c r="DW59" s="79">
        <v>500</v>
      </c>
      <c r="DX59" s="79">
        <v>750</v>
      </c>
      <c r="DY59" s="108">
        <v>250</v>
      </c>
      <c r="DZ59" s="79">
        <v>500</v>
      </c>
      <c r="EA59" s="79">
        <v>750</v>
      </c>
      <c r="EB59" s="82" t="s">
        <v>154</v>
      </c>
    </row>
    <row r="60" spans="1:132" x14ac:dyDescent="0.25">
      <c r="A60">
        <v>12400172464</v>
      </c>
      <c r="C60">
        <v>2</v>
      </c>
      <c r="D60">
        <v>3</v>
      </c>
      <c r="I60">
        <v>1</v>
      </c>
      <c r="R60" s="108">
        <v>0</v>
      </c>
      <c r="S60" s="79">
        <v>0</v>
      </c>
      <c r="T60" s="79">
        <v>100</v>
      </c>
      <c r="U60" s="108">
        <v>0</v>
      </c>
      <c r="V60" s="79">
        <v>0</v>
      </c>
      <c r="W60" s="79">
        <v>100</v>
      </c>
      <c r="X60" s="108">
        <v>0</v>
      </c>
      <c r="Y60" s="79">
        <v>0</v>
      </c>
      <c r="Z60" s="79">
        <v>10</v>
      </c>
      <c r="AA60" s="108">
        <v>0</v>
      </c>
      <c r="AB60" s="79">
        <v>0</v>
      </c>
      <c r="AC60" s="79">
        <v>200</v>
      </c>
      <c r="AD60" s="108">
        <v>0</v>
      </c>
      <c r="AE60" s="79">
        <v>0</v>
      </c>
      <c r="AF60" s="79">
        <v>200</v>
      </c>
      <c r="AG60" s="108">
        <v>0</v>
      </c>
      <c r="AH60" s="79">
        <v>0</v>
      </c>
      <c r="AI60" s="79">
        <v>200</v>
      </c>
      <c r="AJ60" s="108">
        <v>0</v>
      </c>
      <c r="AK60" s="79">
        <v>0</v>
      </c>
      <c r="AL60" s="79">
        <v>100</v>
      </c>
      <c r="AM60" s="108">
        <v>0</v>
      </c>
      <c r="AN60" s="79">
        <v>0</v>
      </c>
      <c r="AO60" s="79">
        <v>100</v>
      </c>
      <c r="AP60" s="108">
        <v>0</v>
      </c>
      <c r="AQ60" s="79">
        <v>0</v>
      </c>
      <c r="AR60" s="79">
        <v>200</v>
      </c>
      <c r="AS60" s="108">
        <v>0</v>
      </c>
      <c r="AT60" s="79">
        <v>0</v>
      </c>
      <c r="AU60" s="79">
        <v>300</v>
      </c>
      <c r="AV60" s="108">
        <v>0</v>
      </c>
      <c r="AW60" s="79">
        <v>0</v>
      </c>
      <c r="AX60" s="79">
        <v>300</v>
      </c>
      <c r="AY60" s="108">
        <v>0</v>
      </c>
      <c r="AZ60" s="79">
        <v>0</v>
      </c>
      <c r="BA60" s="79">
        <v>300</v>
      </c>
      <c r="BB60" s="112">
        <v>0</v>
      </c>
      <c r="BC60" s="113">
        <v>0</v>
      </c>
      <c r="BD60" s="113">
        <v>10</v>
      </c>
      <c r="BE60" s="112">
        <v>0</v>
      </c>
      <c r="BF60" s="113">
        <v>0</v>
      </c>
      <c r="BG60" s="113">
        <v>500</v>
      </c>
      <c r="BH60" s="112">
        <v>0</v>
      </c>
      <c r="BI60" s="113">
        <v>0</v>
      </c>
      <c r="BJ60" s="113">
        <v>0</v>
      </c>
      <c r="BK60" s="82" t="s">
        <v>155</v>
      </c>
      <c r="BL60" s="108">
        <v>50</v>
      </c>
      <c r="BM60" s="79">
        <v>50</v>
      </c>
      <c r="BN60" s="79">
        <v>200</v>
      </c>
      <c r="BO60" s="108">
        <v>50</v>
      </c>
      <c r="BP60" s="79">
        <v>50</v>
      </c>
      <c r="BQ60" s="79">
        <v>200</v>
      </c>
      <c r="BR60" s="108">
        <v>50</v>
      </c>
      <c r="BS60" s="79">
        <v>50</v>
      </c>
      <c r="BT60" s="79">
        <v>200</v>
      </c>
      <c r="BU60" s="108">
        <v>50</v>
      </c>
      <c r="BV60" s="79">
        <v>50</v>
      </c>
      <c r="BW60" s="79">
        <v>200</v>
      </c>
      <c r="BX60" s="108">
        <v>50</v>
      </c>
      <c r="BY60" s="79">
        <v>50</v>
      </c>
      <c r="BZ60" s="79">
        <v>100</v>
      </c>
      <c r="CA60" s="108">
        <v>50</v>
      </c>
      <c r="CB60" s="79">
        <v>50</v>
      </c>
      <c r="CC60" s="79">
        <v>100</v>
      </c>
      <c r="CD60" s="108">
        <v>50</v>
      </c>
      <c r="CE60" s="79">
        <v>50</v>
      </c>
      <c r="CF60" s="79">
        <v>100</v>
      </c>
      <c r="CG60" s="108">
        <v>50</v>
      </c>
      <c r="CH60" s="79">
        <v>50</v>
      </c>
      <c r="CI60" s="79">
        <v>100</v>
      </c>
      <c r="CJ60" s="82" t="s">
        <v>156</v>
      </c>
      <c r="CK60" s="112">
        <v>0</v>
      </c>
      <c r="CL60" s="113">
        <v>50</v>
      </c>
      <c r="CM60" s="113">
        <v>100</v>
      </c>
      <c r="CN60" s="112">
        <v>50</v>
      </c>
      <c r="CO60" s="113">
        <v>50</v>
      </c>
      <c r="CP60" s="113">
        <v>100</v>
      </c>
      <c r="CQ60" s="112">
        <v>50</v>
      </c>
      <c r="CR60" s="113">
        <v>50</v>
      </c>
      <c r="CS60" s="113">
        <v>50</v>
      </c>
      <c r="CT60" s="112">
        <v>50</v>
      </c>
      <c r="CU60" s="113">
        <v>100</v>
      </c>
      <c r="CV60" s="113">
        <v>100</v>
      </c>
      <c r="CW60" s="108">
        <v>50</v>
      </c>
      <c r="CX60" s="79">
        <v>50</v>
      </c>
      <c r="CY60" s="79">
        <v>100</v>
      </c>
      <c r="CZ60" s="108">
        <v>0</v>
      </c>
      <c r="DA60" s="79">
        <v>50</v>
      </c>
      <c r="DB60" s="79">
        <v>50</v>
      </c>
      <c r="DC60" s="112">
        <v>50</v>
      </c>
      <c r="DD60" s="113">
        <v>100</v>
      </c>
      <c r="DE60" s="113">
        <v>200</v>
      </c>
      <c r="DF60" s="112">
        <v>100</v>
      </c>
      <c r="DG60" s="113">
        <v>200</v>
      </c>
      <c r="DH60" s="113">
        <v>500</v>
      </c>
      <c r="DI60" s="112">
        <v>50</v>
      </c>
      <c r="DJ60" s="113">
        <v>100</v>
      </c>
      <c r="DK60" s="113">
        <v>100</v>
      </c>
      <c r="DL60" s="112">
        <v>50</v>
      </c>
      <c r="DM60" s="113">
        <v>50</v>
      </c>
      <c r="DN60" s="113">
        <v>50</v>
      </c>
      <c r="DO60" s="112">
        <v>0</v>
      </c>
      <c r="DP60" s="113">
        <v>0</v>
      </c>
      <c r="DQ60" s="113">
        <v>0</v>
      </c>
      <c r="DR60" s="82" t="s">
        <v>157</v>
      </c>
      <c r="DS60" s="108">
        <v>50</v>
      </c>
      <c r="DT60" s="79">
        <v>100</v>
      </c>
      <c r="DU60" s="79">
        <v>200</v>
      </c>
      <c r="DV60" s="108">
        <v>100</v>
      </c>
      <c r="DW60" s="79">
        <v>100</v>
      </c>
      <c r="DX60" s="79">
        <v>200</v>
      </c>
      <c r="DY60" s="108">
        <v>100</v>
      </c>
      <c r="DZ60" s="79">
        <v>200</v>
      </c>
      <c r="EA60" s="79">
        <v>200</v>
      </c>
    </row>
    <row r="61" spans="1:132" x14ac:dyDescent="0.25">
      <c r="A61">
        <v>12400171144</v>
      </c>
      <c r="C61">
        <v>2</v>
      </c>
      <c r="D61">
        <v>3</v>
      </c>
      <c r="I61">
        <v>1</v>
      </c>
    </row>
    <row r="62" spans="1:132" x14ac:dyDescent="0.25">
      <c r="A62">
        <v>12400159696</v>
      </c>
      <c r="B62">
        <v>1</v>
      </c>
      <c r="J62">
        <v>2</v>
      </c>
    </row>
    <row r="63" spans="1:132" x14ac:dyDescent="0.25">
      <c r="A63">
        <v>12400151669</v>
      </c>
      <c r="B63">
        <v>1</v>
      </c>
      <c r="E63">
        <v>4</v>
      </c>
      <c r="F63">
        <v>5</v>
      </c>
      <c r="N63">
        <v>6</v>
      </c>
      <c r="R63" s="108">
        <v>0</v>
      </c>
      <c r="S63" s="79">
        <v>100</v>
      </c>
      <c r="T63" s="79">
        <v>250</v>
      </c>
      <c r="U63" s="108">
        <v>0</v>
      </c>
      <c r="V63" s="79">
        <v>100</v>
      </c>
      <c r="W63" s="79">
        <v>250</v>
      </c>
      <c r="X63" s="108">
        <v>0</v>
      </c>
      <c r="Y63" s="79">
        <v>0</v>
      </c>
      <c r="Z63" s="79">
        <v>0</v>
      </c>
      <c r="AA63" s="108">
        <v>0</v>
      </c>
      <c r="AB63" s="79">
        <v>50</v>
      </c>
      <c r="AC63" s="79">
        <v>100</v>
      </c>
      <c r="AD63" s="108">
        <v>0</v>
      </c>
      <c r="AE63" s="79">
        <v>50</v>
      </c>
      <c r="AF63" s="79">
        <v>100</v>
      </c>
      <c r="AG63" s="108">
        <v>0</v>
      </c>
      <c r="AH63" s="79">
        <v>100</v>
      </c>
      <c r="AI63" s="79">
        <v>250</v>
      </c>
      <c r="AJ63" s="108">
        <v>0</v>
      </c>
      <c r="AK63" s="79">
        <v>50</v>
      </c>
      <c r="AL63" s="79">
        <v>100</v>
      </c>
      <c r="AM63" s="108">
        <v>0</v>
      </c>
      <c r="AN63" s="79">
        <v>100</v>
      </c>
      <c r="AO63" s="79">
        <v>250</v>
      </c>
      <c r="AP63" s="108">
        <v>0</v>
      </c>
      <c r="AQ63" s="79">
        <v>50</v>
      </c>
      <c r="AR63" s="79">
        <v>100</v>
      </c>
      <c r="AS63" s="108">
        <v>0</v>
      </c>
      <c r="AT63" s="79">
        <v>50</v>
      </c>
      <c r="AU63" s="79">
        <v>100</v>
      </c>
      <c r="AV63" s="108">
        <v>0</v>
      </c>
      <c r="AW63" s="79">
        <v>50</v>
      </c>
      <c r="AX63" s="79">
        <v>100</v>
      </c>
      <c r="AY63" s="108">
        <v>0</v>
      </c>
      <c r="AZ63" s="79">
        <v>0</v>
      </c>
      <c r="BA63" s="79">
        <v>0</v>
      </c>
      <c r="BB63" s="112">
        <v>0</v>
      </c>
      <c r="BC63" s="113">
        <v>0</v>
      </c>
      <c r="BD63" s="113">
        <v>0</v>
      </c>
      <c r="BE63" s="112">
        <v>50</v>
      </c>
      <c r="BF63" s="113">
        <v>100</v>
      </c>
      <c r="BG63" s="113">
        <v>250</v>
      </c>
      <c r="BH63" s="112">
        <v>1000</v>
      </c>
      <c r="BI63" s="113">
        <v>1500</v>
      </c>
      <c r="BJ63" s="113">
        <v>2500</v>
      </c>
      <c r="BL63" s="108">
        <v>250</v>
      </c>
      <c r="BM63" s="79">
        <v>500</v>
      </c>
      <c r="BN63" s="79">
        <v>1000</v>
      </c>
      <c r="BO63" s="108">
        <v>250</v>
      </c>
      <c r="BP63" s="79">
        <v>500</v>
      </c>
      <c r="BQ63" s="79">
        <v>1000</v>
      </c>
      <c r="BR63" s="108">
        <v>50</v>
      </c>
      <c r="BS63" s="79">
        <v>100</v>
      </c>
      <c r="BT63" s="79">
        <v>250</v>
      </c>
      <c r="BU63" s="108">
        <v>0</v>
      </c>
      <c r="BV63" s="79">
        <v>50</v>
      </c>
      <c r="BW63" s="79">
        <v>100</v>
      </c>
      <c r="BX63" s="108">
        <v>0</v>
      </c>
      <c r="BY63" s="79">
        <v>50</v>
      </c>
      <c r="BZ63" s="79">
        <v>100</v>
      </c>
      <c r="CA63" s="108">
        <v>0</v>
      </c>
      <c r="CB63" s="79">
        <v>0</v>
      </c>
      <c r="CC63" s="79">
        <v>0</v>
      </c>
      <c r="CD63" s="108">
        <v>0</v>
      </c>
      <c r="CE63" s="79">
        <v>50</v>
      </c>
      <c r="CF63" s="79">
        <v>100</v>
      </c>
      <c r="CG63" s="108">
        <v>100</v>
      </c>
      <c r="CH63" s="79">
        <v>250</v>
      </c>
      <c r="CI63" s="79">
        <v>500</v>
      </c>
      <c r="CK63" s="112">
        <v>0</v>
      </c>
      <c r="CL63" s="113">
        <v>0</v>
      </c>
      <c r="CM63" s="113">
        <v>0</v>
      </c>
      <c r="CN63" s="112">
        <v>1000</v>
      </c>
      <c r="CO63" s="113">
        <v>1500</v>
      </c>
      <c r="CP63" s="113">
        <v>2500</v>
      </c>
      <c r="CQ63" s="112">
        <v>0</v>
      </c>
      <c r="CR63" s="113">
        <v>100</v>
      </c>
      <c r="CS63" s="113">
        <v>250</v>
      </c>
      <c r="CT63" s="112">
        <v>1000</v>
      </c>
      <c r="CU63" s="113">
        <v>1500</v>
      </c>
      <c r="CV63" s="113">
        <v>2500</v>
      </c>
      <c r="CW63" s="108">
        <v>100</v>
      </c>
      <c r="CX63" s="79">
        <v>250</v>
      </c>
      <c r="CY63" s="79">
        <v>500</v>
      </c>
      <c r="CZ63" s="108">
        <v>0</v>
      </c>
      <c r="DA63" s="79">
        <v>50</v>
      </c>
      <c r="DB63" s="79">
        <v>100</v>
      </c>
      <c r="DC63" s="112">
        <v>100</v>
      </c>
      <c r="DD63" s="113">
        <v>250</v>
      </c>
      <c r="DE63" s="113">
        <v>500</v>
      </c>
      <c r="DF63" s="112">
        <v>250</v>
      </c>
      <c r="DG63" s="113">
        <v>500</v>
      </c>
      <c r="DH63" s="113">
        <v>1000</v>
      </c>
      <c r="DI63" s="112">
        <v>0</v>
      </c>
      <c r="DJ63" s="113">
        <v>50</v>
      </c>
      <c r="DK63" s="113">
        <v>100</v>
      </c>
      <c r="DL63" s="112">
        <v>0</v>
      </c>
      <c r="DM63" s="113">
        <v>100</v>
      </c>
      <c r="DN63" s="113">
        <v>250</v>
      </c>
      <c r="DO63" s="112">
        <v>100</v>
      </c>
      <c r="DP63" s="113">
        <v>500</v>
      </c>
      <c r="DQ63" s="113">
        <v>10000</v>
      </c>
      <c r="DS63" s="108">
        <v>0</v>
      </c>
      <c r="DT63" s="79">
        <v>100</v>
      </c>
      <c r="DU63" s="79">
        <v>250</v>
      </c>
      <c r="DV63" s="108">
        <v>100</v>
      </c>
      <c r="DW63" s="79">
        <v>250</v>
      </c>
      <c r="DX63" s="79">
        <v>500</v>
      </c>
      <c r="DY63" s="108">
        <v>1000</v>
      </c>
      <c r="DZ63" s="79">
        <v>2500</v>
      </c>
      <c r="EA63" s="79">
        <v>5000</v>
      </c>
    </row>
    <row r="64" spans="1:132" x14ac:dyDescent="0.25">
      <c r="A64">
        <v>12400145196</v>
      </c>
      <c r="D64">
        <v>3</v>
      </c>
      <c r="N64">
        <v>6</v>
      </c>
      <c r="R64" s="108">
        <v>100</v>
      </c>
      <c r="S64" s="79">
        <v>200</v>
      </c>
      <c r="T64" s="79">
        <v>500</v>
      </c>
      <c r="U64" s="108">
        <v>100</v>
      </c>
      <c r="V64" s="79">
        <v>200</v>
      </c>
      <c r="W64" s="79">
        <v>500</v>
      </c>
      <c r="X64" s="108">
        <v>100</v>
      </c>
      <c r="Y64" s="79">
        <v>200</v>
      </c>
      <c r="Z64" s="79">
        <v>500</v>
      </c>
      <c r="AA64" s="108">
        <v>100</v>
      </c>
      <c r="AB64" s="79">
        <v>200</v>
      </c>
      <c r="AC64" s="79">
        <v>500</v>
      </c>
      <c r="AD64" s="108">
        <v>100</v>
      </c>
      <c r="AE64" s="79">
        <v>200</v>
      </c>
      <c r="AF64" s="79">
        <v>500</v>
      </c>
      <c r="AG64" s="108">
        <v>100</v>
      </c>
      <c r="AH64" s="79">
        <v>200</v>
      </c>
      <c r="AI64" s="79">
        <v>500</v>
      </c>
      <c r="AJ64" s="108">
        <v>100</v>
      </c>
      <c r="AK64" s="79">
        <v>500</v>
      </c>
      <c r="AL64" s="79">
        <v>1000</v>
      </c>
      <c r="AM64" s="108">
        <v>100</v>
      </c>
      <c r="AN64" s="79">
        <v>200</v>
      </c>
      <c r="AO64" s="79">
        <v>500</v>
      </c>
      <c r="AP64" s="108">
        <v>100</v>
      </c>
      <c r="AQ64" s="79">
        <v>500</v>
      </c>
      <c r="AR64" s="79">
        <v>1000</v>
      </c>
      <c r="AS64" s="108">
        <v>100</v>
      </c>
      <c r="AT64" s="79">
        <v>200</v>
      </c>
      <c r="AU64" s="79">
        <v>500</v>
      </c>
      <c r="AV64" s="108">
        <v>100</v>
      </c>
      <c r="AW64" s="79">
        <v>200</v>
      </c>
      <c r="AX64" s="79">
        <v>500</v>
      </c>
      <c r="AY64" s="108">
        <v>100</v>
      </c>
      <c r="AZ64" s="79">
        <v>200</v>
      </c>
      <c r="BA64" s="79">
        <v>500</v>
      </c>
      <c r="BB64" s="112">
        <v>1000</v>
      </c>
      <c r="BC64" s="113">
        <v>2000</v>
      </c>
      <c r="BD64" s="113">
        <v>5000</v>
      </c>
      <c r="BE64" s="112">
        <v>1000</v>
      </c>
      <c r="BF64" s="113">
        <v>2000</v>
      </c>
      <c r="BG64" s="113">
        <v>5000</v>
      </c>
      <c r="BH64" s="112">
        <v>5000</v>
      </c>
      <c r="BI64" s="113">
        <v>10000</v>
      </c>
      <c r="BJ64" s="113">
        <v>25000</v>
      </c>
      <c r="BL64" s="108">
        <v>1000</v>
      </c>
      <c r="BM64" s="79">
        <v>5000</v>
      </c>
      <c r="BN64" s="79">
        <v>10000</v>
      </c>
      <c r="BO64" s="108">
        <v>100</v>
      </c>
      <c r="BP64" s="79">
        <v>200</v>
      </c>
      <c r="BQ64" s="79">
        <v>500</v>
      </c>
      <c r="BR64" s="108">
        <v>1000</v>
      </c>
      <c r="BS64" s="79">
        <v>2000</v>
      </c>
      <c r="BT64" s="79">
        <v>5000</v>
      </c>
      <c r="BU64" s="108">
        <v>100</v>
      </c>
      <c r="BV64" s="79">
        <v>200</v>
      </c>
      <c r="BW64" s="79">
        <v>500</v>
      </c>
      <c r="BX64" s="108">
        <v>100</v>
      </c>
      <c r="BY64" s="79">
        <v>200</v>
      </c>
      <c r="BZ64" s="79">
        <v>500</v>
      </c>
      <c r="CA64" s="108">
        <v>100</v>
      </c>
      <c r="CB64" s="79">
        <v>200</v>
      </c>
      <c r="CC64" s="79">
        <v>500</v>
      </c>
      <c r="CD64" s="108">
        <v>100</v>
      </c>
      <c r="CE64" s="79">
        <v>200</v>
      </c>
      <c r="CF64" s="79">
        <v>500</v>
      </c>
      <c r="CG64" s="108">
        <v>1000</v>
      </c>
      <c r="CH64" s="79">
        <v>2000</v>
      </c>
      <c r="CI64" s="79">
        <v>5000</v>
      </c>
      <c r="CK64" s="112">
        <v>100</v>
      </c>
      <c r="CL64" s="113">
        <v>200</v>
      </c>
      <c r="CM64" s="113">
        <v>500</v>
      </c>
      <c r="CN64" s="112">
        <v>1000</v>
      </c>
      <c r="CO64" s="113">
        <v>2000</v>
      </c>
      <c r="CP64" s="113">
        <v>5000</v>
      </c>
      <c r="CQ64" s="112">
        <v>100</v>
      </c>
      <c r="CR64" s="113">
        <v>200</v>
      </c>
      <c r="CS64" s="113">
        <v>500</v>
      </c>
      <c r="CT64" s="112">
        <v>1000</v>
      </c>
      <c r="CU64" s="113">
        <v>2000</v>
      </c>
      <c r="CV64" s="113">
        <v>5000</v>
      </c>
      <c r="CW64" s="108">
        <v>100</v>
      </c>
      <c r="CX64" s="79">
        <v>200</v>
      </c>
      <c r="CY64" s="79">
        <v>500</v>
      </c>
      <c r="CZ64" s="108">
        <v>100</v>
      </c>
      <c r="DA64" s="79">
        <v>500</v>
      </c>
      <c r="DB64" s="79">
        <v>1000</v>
      </c>
      <c r="DC64" s="112">
        <v>1000</v>
      </c>
      <c r="DD64" s="113">
        <v>2000</v>
      </c>
      <c r="DE64" s="113">
        <v>5000</v>
      </c>
      <c r="DF64" s="112">
        <v>1000</v>
      </c>
      <c r="DG64" s="113">
        <v>2000</v>
      </c>
      <c r="DH64" s="113">
        <v>5000</v>
      </c>
      <c r="DI64" s="112">
        <v>100</v>
      </c>
      <c r="DJ64" s="113">
        <v>200</v>
      </c>
      <c r="DK64" s="113">
        <v>508</v>
      </c>
      <c r="DL64" s="112">
        <v>100</v>
      </c>
      <c r="DM64" s="113">
        <v>1000</v>
      </c>
      <c r="DN64" s="113">
        <v>5000</v>
      </c>
      <c r="DO64" s="112">
        <v>100</v>
      </c>
      <c r="DP64" s="113">
        <v>1000</v>
      </c>
      <c r="DQ64" s="113">
        <v>5000</v>
      </c>
      <c r="DS64" s="108">
        <v>1000</v>
      </c>
      <c r="DT64" s="79">
        <v>2000</v>
      </c>
      <c r="DU64" s="79">
        <v>5000</v>
      </c>
      <c r="DV64" s="108">
        <v>1000</v>
      </c>
      <c r="DW64" s="79">
        <v>2000</v>
      </c>
      <c r="DX64" s="79">
        <v>5000</v>
      </c>
      <c r="DY64" s="108">
        <v>1000</v>
      </c>
      <c r="DZ64" s="79">
        <v>2000</v>
      </c>
      <c r="EA64" s="79">
        <v>5000</v>
      </c>
    </row>
    <row r="65" spans="1:140" x14ac:dyDescent="0.25">
      <c r="A65">
        <v>12400142321</v>
      </c>
      <c r="D65">
        <v>3</v>
      </c>
      <c r="L65">
        <v>4</v>
      </c>
    </row>
    <row r="66" spans="1:140" x14ac:dyDescent="0.25">
      <c r="A66">
        <v>12400140313</v>
      </c>
      <c r="B66">
        <v>1</v>
      </c>
      <c r="D66">
        <v>3</v>
      </c>
      <c r="E66">
        <v>4</v>
      </c>
      <c r="F66">
        <v>5</v>
      </c>
      <c r="M66">
        <v>5</v>
      </c>
      <c r="R66" s="108">
        <v>100</v>
      </c>
      <c r="S66" s="79">
        <v>250</v>
      </c>
      <c r="T66" s="79">
        <v>500</v>
      </c>
      <c r="U66" s="108">
        <v>100</v>
      </c>
      <c r="V66" s="79">
        <v>250</v>
      </c>
      <c r="W66" s="79">
        <v>500</v>
      </c>
      <c r="X66" s="108">
        <v>50</v>
      </c>
      <c r="Y66" s="79">
        <v>100</v>
      </c>
      <c r="Z66" s="79">
        <v>200</v>
      </c>
      <c r="AA66" s="108">
        <v>100</v>
      </c>
      <c r="AB66" s="79">
        <v>250</v>
      </c>
      <c r="AC66" s="79">
        <v>500</v>
      </c>
      <c r="AD66" s="108">
        <v>100</v>
      </c>
      <c r="AE66" s="79">
        <v>250</v>
      </c>
      <c r="AF66" s="79">
        <v>500</v>
      </c>
      <c r="AG66" s="108">
        <v>100</v>
      </c>
      <c r="AH66" s="79">
        <v>250</v>
      </c>
      <c r="AI66" s="79">
        <v>500</v>
      </c>
      <c r="AJ66" s="108">
        <v>100</v>
      </c>
      <c r="AK66" s="79">
        <v>250</v>
      </c>
      <c r="AL66" s="79">
        <v>500</v>
      </c>
      <c r="AM66" s="108">
        <v>100</v>
      </c>
      <c r="AN66" s="79">
        <v>250</v>
      </c>
      <c r="AO66" s="79">
        <v>500</v>
      </c>
      <c r="AP66" s="108">
        <v>100</v>
      </c>
      <c r="AQ66" s="79">
        <v>250</v>
      </c>
      <c r="AR66" s="79">
        <v>500</v>
      </c>
      <c r="AS66" s="108">
        <v>100</v>
      </c>
      <c r="AT66" s="79">
        <v>250</v>
      </c>
      <c r="AU66" s="79">
        <v>500</v>
      </c>
      <c r="AV66" s="108">
        <v>100</v>
      </c>
      <c r="AW66" s="79">
        <v>250</v>
      </c>
      <c r="AX66" s="79">
        <v>500</v>
      </c>
      <c r="AY66" s="108">
        <v>50</v>
      </c>
      <c r="AZ66" s="79">
        <v>50</v>
      </c>
      <c r="BA66" s="79">
        <v>50</v>
      </c>
      <c r="BB66" s="112">
        <v>5000</v>
      </c>
      <c r="BC66" s="113">
        <v>10000</v>
      </c>
      <c r="BD66" s="113">
        <v>15000</v>
      </c>
      <c r="BE66" s="112">
        <v>5000</v>
      </c>
      <c r="BF66" s="113">
        <v>10000</v>
      </c>
      <c r="BG66" s="113">
        <v>15000</v>
      </c>
      <c r="BH66" s="112">
        <v>5000</v>
      </c>
      <c r="BI66" s="113">
        <v>10000</v>
      </c>
      <c r="BJ66" s="113">
        <v>15000</v>
      </c>
      <c r="BK66" s="82" t="s">
        <v>158</v>
      </c>
      <c r="BL66" s="108">
        <v>100</v>
      </c>
      <c r="BM66" s="79">
        <v>250</v>
      </c>
      <c r="BN66" s="79">
        <v>500</v>
      </c>
      <c r="BO66" s="108">
        <v>100</v>
      </c>
      <c r="BP66" s="79">
        <v>250</v>
      </c>
      <c r="BQ66" s="79">
        <v>500</v>
      </c>
      <c r="BR66" s="108">
        <v>100</v>
      </c>
      <c r="BS66" s="79">
        <v>250</v>
      </c>
      <c r="BT66" s="79">
        <v>500</v>
      </c>
      <c r="BU66" s="108">
        <v>100</v>
      </c>
      <c r="BV66" s="79">
        <v>250</v>
      </c>
      <c r="BW66" s="79">
        <v>500</v>
      </c>
      <c r="BX66" s="108">
        <v>100</v>
      </c>
      <c r="BY66" s="79">
        <v>250</v>
      </c>
      <c r="BZ66" s="79">
        <v>500</v>
      </c>
      <c r="CA66" s="108">
        <v>100</v>
      </c>
      <c r="CB66" s="79">
        <v>250</v>
      </c>
      <c r="CC66" s="79">
        <v>500</v>
      </c>
      <c r="CD66" s="108">
        <v>100</v>
      </c>
      <c r="CE66" s="79">
        <v>250</v>
      </c>
      <c r="CF66" s="79">
        <v>500</v>
      </c>
      <c r="CG66" s="108">
        <v>100</v>
      </c>
      <c r="CH66" s="79">
        <v>250</v>
      </c>
      <c r="CI66" s="79">
        <v>500</v>
      </c>
      <c r="CK66" s="112">
        <v>100</v>
      </c>
      <c r="CL66" s="113">
        <v>250</v>
      </c>
      <c r="CM66" s="113">
        <v>500</v>
      </c>
      <c r="CN66" s="112">
        <v>5000</v>
      </c>
      <c r="CO66" s="113">
        <v>5000</v>
      </c>
      <c r="CP66" s="113">
        <v>5000</v>
      </c>
      <c r="CQ66" s="112">
        <v>100</v>
      </c>
      <c r="CR66" s="113">
        <v>250</v>
      </c>
      <c r="CS66" s="113">
        <v>500</v>
      </c>
      <c r="CT66" s="112">
        <v>1000</v>
      </c>
      <c r="CU66" s="113">
        <v>2500</v>
      </c>
      <c r="CV66" s="113">
        <v>5000</v>
      </c>
      <c r="CW66" s="108">
        <v>100</v>
      </c>
      <c r="CX66" s="79">
        <v>250</v>
      </c>
      <c r="CY66" s="79">
        <v>500</v>
      </c>
      <c r="CZ66" s="108">
        <v>50</v>
      </c>
      <c r="DA66" s="79">
        <v>50</v>
      </c>
      <c r="DB66" s="79">
        <v>50</v>
      </c>
      <c r="DC66" s="112">
        <v>100</v>
      </c>
      <c r="DD66" s="113">
        <v>250</v>
      </c>
      <c r="DE66" s="113">
        <v>500</v>
      </c>
      <c r="DF66" s="112">
        <v>1000</v>
      </c>
      <c r="DG66" s="113">
        <v>2500</v>
      </c>
      <c r="DH66" s="113">
        <v>5000</v>
      </c>
      <c r="DI66" s="112">
        <v>100</v>
      </c>
      <c r="DJ66" s="113">
        <v>250</v>
      </c>
      <c r="DK66" s="113">
        <v>500</v>
      </c>
      <c r="DL66" s="112">
        <v>100</v>
      </c>
      <c r="DM66" s="113">
        <v>250</v>
      </c>
      <c r="DN66" s="113">
        <v>500</v>
      </c>
      <c r="DO66" s="112">
        <v>100</v>
      </c>
      <c r="DP66" s="113">
        <v>250</v>
      </c>
      <c r="DQ66" s="113">
        <v>500</v>
      </c>
      <c r="DS66" s="108">
        <v>100</v>
      </c>
      <c r="DT66" s="79">
        <v>250</v>
      </c>
      <c r="DU66" s="79">
        <v>500</v>
      </c>
      <c r="DV66" s="108">
        <v>100</v>
      </c>
      <c r="DW66" s="79">
        <v>250</v>
      </c>
      <c r="DX66" s="79">
        <v>500</v>
      </c>
      <c r="DY66" s="108">
        <v>100</v>
      </c>
      <c r="DZ66" s="79">
        <v>250</v>
      </c>
      <c r="EA66" s="79">
        <v>500</v>
      </c>
    </row>
    <row r="67" spans="1:140" x14ac:dyDescent="0.25">
      <c r="A67">
        <v>12400133443</v>
      </c>
      <c r="B67">
        <v>1</v>
      </c>
      <c r="D67">
        <v>3</v>
      </c>
      <c r="E67">
        <v>4</v>
      </c>
      <c r="M67">
        <v>5</v>
      </c>
      <c r="R67" s="108">
        <v>250</v>
      </c>
      <c r="S67" s="79">
        <v>500</v>
      </c>
      <c r="T67" s="79">
        <v>1000</v>
      </c>
      <c r="U67" s="108">
        <v>50</v>
      </c>
      <c r="V67" s="79">
        <v>100</v>
      </c>
      <c r="W67" s="79">
        <v>200</v>
      </c>
      <c r="X67" s="108">
        <v>50</v>
      </c>
      <c r="Y67" s="79">
        <v>100</v>
      </c>
      <c r="Z67" s="79">
        <v>250</v>
      </c>
      <c r="AA67" s="108">
        <v>250</v>
      </c>
      <c r="AB67" s="79">
        <v>500</v>
      </c>
      <c r="AC67" s="79">
        <v>1000</v>
      </c>
      <c r="AD67" s="108">
        <v>250</v>
      </c>
      <c r="AE67" s="79">
        <v>500</v>
      </c>
      <c r="AF67" s="79">
        <v>1000</v>
      </c>
      <c r="AG67" s="108">
        <v>50</v>
      </c>
      <c r="AH67" s="79">
        <v>100</v>
      </c>
      <c r="AI67" s="79">
        <v>250</v>
      </c>
      <c r="AJ67" s="108">
        <v>100</v>
      </c>
      <c r="AK67" s="79">
        <v>250</v>
      </c>
      <c r="AL67" s="79">
        <v>500</v>
      </c>
      <c r="AM67" s="108">
        <v>250</v>
      </c>
      <c r="AN67" s="79">
        <v>500</v>
      </c>
      <c r="AO67" s="79">
        <v>1000</v>
      </c>
      <c r="AP67" s="108">
        <v>250</v>
      </c>
      <c r="AQ67" s="79">
        <v>500</v>
      </c>
      <c r="AR67" s="79">
        <v>1000</v>
      </c>
      <c r="AS67" s="108">
        <v>50</v>
      </c>
      <c r="AT67" s="79">
        <v>100</v>
      </c>
      <c r="AU67" s="79">
        <v>250</v>
      </c>
      <c r="AV67" s="108">
        <v>50</v>
      </c>
      <c r="AW67" s="79">
        <v>100</v>
      </c>
      <c r="AX67" s="79">
        <v>250</v>
      </c>
      <c r="AY67" s="108">
        <v>50</v>
      </c>
      <c r="AZ67" s="79">
        <v>100</v>
      </c>
      <c r="BA67" s="79">
        <v>250</v>
      </c>
      <c r="BB67" s="112">
        <v>500</v>
      </c>
      <c r="BC67" s="113">
        <v>1000</v>
      </c>
      <c r="BD67" s="113">
        <v>2500</v>
      </c>
      <c r="BE67" s="112">
        <v>1000</v>
      </c>
      <c r="BF67" s="113">
        <v>2500</v>
      </c>
      <c r="BG67" s="113">
        <v>5000</v>
      </c>
      <c r="BH67" s="112">
        <v>10000</v>
      </c>
      <c r="BI67" s="113">
        <v>20000</v>
      </c>
      <c r="BJ67" s="113">
        <v>30000</v>
      </c>
      <c r="BL67" s="108">
        <v>500</v>
      </c>
      <c r="BM67" s="79">
        <v>1000</v>
      </c>
      <c r="BN67" s="79">
        <v>2500</v>
      </c>
      <c r="BO67" s="108">
        <v>250</v>
      </c>
      <c r="BP67" s="79">
        <v>500</v>
      </c>
      <c r="BQ67" s="79">
        <v>1000</v>
      </c>
      <c r="BR67" s="108">
        <v>50</v>
      </c>
      <c r="BS67" s="79">
        <v>100</v>
      </c>
      <c r="BT67" s="79">
        <v>250</v>
      </c>
      <c r="BU67" s="108">
        <v>100</v>
      </c>
      <c r="BV67" s="79">
        <v>250</v>
      </c>
      <c r="BW67" s="79">
        <v>500</v>
      </c>
      <c r="BX67" s="108">
        <v>50</v>
      </c>
      <c r="BY67" s="79">
        <v>100</v>
      </c>
      <c r="BZ67" s="79">
        <v>250</v>
      </c>
      <c r="CA67" s="108">
        <v>50</v>
      </c>
      <c r="CB67" s="79">
        <v>100</v>
      </c>
      <c r="CC67" s="79">
        <v>250</v>
      </c>
      <c r="CD67" s="108">
        <v>100</v>
      </c>
      <c r="CE67" s="79">
        <v>250</v>
      </c>
      <c r="CF67" s="79">
        <v>500</v>
      </c>
      <c r="CG67" s="108">
        <v>100</v>
      </c>
      <c r="CH67" s="79">
        <v>250</v>
      </c>
      <c r="CI67" s="79">
        <v>500</v>
      </c>
      <c r="CK67" s="112">
        <v>500</v>
      </c>
      <c r="CL67" s="113">
        <v>1000</v>
      </c>
      <c r="CM67" s="113">
        <v>2500</v>
      </c>
      <c r="CN67" s="112">
        <v>10000</v>
      </c>
      <c r="CO67" s="113">
        <v>20000</v>
      </c>
      <c r="CP67" s="113">
        <v>30000</v>
      </c>
      <c r="CQ67" s="112">
        <v>100</v>
      </c>
      <c r="CR67" s="113">
        <v>250</v>
      </c>
      <c r="CS67" s="113">
        <v>500</v>
      </c>
      <c r="CT67" s="112">
        <v>10000</v>
      </c>
      <c r="CU67" s="113">
        <v>20000</v>
      </c>
      <c r="CV67" s="113">
        <v>30000</v>
      </c>
      <c r="CW67" s="108">
        <v>50</v>
      </c>
      <c r="CX67" s="79">
        <v>100</v>
      </c>
      <c r="CY67" s="79">
        <v>250</v>
      </c>
      <c r="CZ67" s="108">
        <v>50</v>
      </c>
      <c r="DA67" s="79">
        <v>100</v>
      </c>
      <c r="DB67" s="79">
        <v>250</v>
      </c>
      <c r="DC67" s="112">
        <v>500</v>
      </c>
      <c r="DD67" s="113">
        <v>1000</v>
      </c>
      <c r="DE67" s="113">
        <v>2500</v>
      </c>
      <c r="DF67" s="112">
        <v>2500</v>
      </c>
      <c r="DG67" s="113">
        <v>5000</v>
      </c>
      <c r="DH67" s="113">
        <v>10000</v>
      </c>
      <c r="DI67" s="112">
        <v>100</v>
      </c>
      <c r="DJ67" s="113">
        <v>250</v>
      </c>
      <c r="DK67" s="113">
        <v>500</v>
      </c>
      <c r="DL67" s="112">
        <v>100</v>
      </c>
      <c r="DM67" s="113">
        <v>250</v>
      </c>
      <c r="DN67" s="113">
        <v>500</v>
      </c>
      <c r="DO67" s="112">
        <v>500</v>
      </c>
      <c r="DP67" s="113">
        <v>1000</v>
      </c>
      <c r="DQ67" s="113">
        <v>5000</v>
      </c>
      <c r="DS67" s="108">
        <v>50</v>
      </c>
      <c r="DT67" s="79">
        <v>250</v>
      </c>
      <c r="DU67" s="79">
        <v>500</v>
      </c>
      <c r="DV67" s="108">
        <v>1000</v>
      </c>
      <c r="DW67" s="79">
        <v>2000</v>
      </c>
      <c r="DX67" s="79">
        <v>5000</v>
      </c>
      <c r="DY67" s="108">
        <v>500</v>
      </c>
      <c r="DZ67" s="79">
        <v>1000</v>
      </c>
      <c r="EA67" s="79">
        <v>2000</v>
      </c>
    </row>
    <row r="68" spans="1:140" x14ac:dyDescent="0.25">
      <c r="A68">
        <v>12400128629</v>
      </c>
      <c r="B68">
        <v>1</v>
      </c>
      <c r="D68">
        <v>3</v>
      </c>
      <c r="I68">
        <v>1</v>
      </c>
      <c r="L68">
        <v>4</v>
      </c>
    </row>
    <row r="69" spans="1:140" x14ac:dyDescent="0.25">
      <c r="A69">
        <v>12400121510</v>
      </c>
      <c r="D69">
        <v>3</v>
      </c>
      <c r="J69">
        <v>2</v>
      </c>
      <c r="R69" s="108">
        <v>500</v>
      </c>
      <c r="S69" s="79">
        <v>1000</v>
      </c>
      <c r="T69" s="79">
        <v>0</v>
      </c>
      <c r="U69" s="108">
        <v>500</v>
      </c>
      <c r="V69" s="79">
        <v>1000</v>
      </c>
      <c r="W69" s="79">
        <v>0</v>
      </c>
      <c r="X69" s="108">
        <v>100</v>
      </c>
      <c r="Y69" s="79">
        <v>500</v>
      </c>
      <c r="Z69" s="79">
        <v>0</v>
      </c>
      <c r="AA69" s="108">
        <v>500</v>
      </c>
      <c r="AB69" s="79">
        <v>2500</v>
      </c>
      <c r="AC69" s="79">
        <v>5000</v>
      </c>
      <c r="AD69" s="108">
        <v>1000</v>
      </c>
      <c r="AE69" s="79">
        <v>2500</v>
      </c>
      <c r="AF69" s="79">
        <v>0</v>
      </c>
      <c r="AG69" s="108">
        <v>500</v>
      </c>
      <c r="AH69" s="79">
        <v>1000</v>
      </c>
      <c r="AI69" s="79">
        <v>5000</v>
      </c>
      <c r="AJ69" s="108">
        <v>500</v>
      </c>
      <c r="AK69" s="79">
        <v>1000</v>
      </c>
      <c r="AL69" s="79">
        <v>5000</v>
      </c>
      <c r="AM69" s="108">
        <v>1000</v>
      </c>
      <c r="AN69" s="79">
        <v>5000</v>
      </c>
      <c r="AO69" s="79">
        <v>0</v>
      </c>
      <c r="AP69" s="108">
        <v>500</v>
      </c>
      <c r="AQ69" s="79">
        <v>1000</v>
      </c>
      <c r="AR69" s="79">
        <v>5000</v>
      </c>
      <c r="AS69" s="108">
        <v>100</v>
      </c>
      <c r="AT69" s="79">
        <v>500</v>
      </c>
      <c r="AU69" s="79">
        <v>750</v>
      </c>
      <c r="AV69" s="108">
        <v>500</v>
      </c>
      <c r="AW69" s="79">
        <v>1000</v>
      </c>
      <c r="AX69" s="79">
        <v>0</v>
      </c>
      <c r="AY69" s="108">
        <v>500</v>
      </c>
      <c r="AZ69" s="79">
        <v>1500</v>
      </c>
      <c r="BA69" s="79">
        <v>0</v>
      </c>
      <c r="BB69" s="112">
        <v>1000</v>
      </c>
      <c r="BC69" s="113">
        <v>5000</v>
      </c>
      <c r="BE69" s="112">
        <v>1000</v>
      </c>
      <c r="BF69" s="113">
        <v>5000</v>
      </c>
      <c r="BH69" s="112">
        <v>5000</v>
      </c>
      <c r="BI69" s="113">
        <v>10000</v>
      </c>
      <c r="BK69" s="82" t="s">
        <v>159</v>
      </c>
      <c r="BL69" s="108">
        <v>5000</v>
      </c>
      <c r="BM69" s="79">
        <v>10000</v>
      </c>
      <c r="BN69" s="79">
        <v>0</v>
      </c>
      <c r="BO69" s="108">
        <v>500</v>
      </c>
      <c r="BP69" s="79">
        <v>1500</v>
      </c>
      <c r="BQ69" s="79">
        <v>0</v>
      </c>
      <c r="BR69" s="108">
        <v>1000</v>
      </c>
      <c r="BS69" s="79">
        <v>5000</v>
      </c>
      <c r="BT69" s="79">
        <v>0</v>
      </c>
      <c r="BU69" s="108">
        <v>100</v>
      </c>
      <c r="BV69" s="79">
        <v>500</v>
      </c>
      <c r="BW69" s="79">
        <v>1000</v>
      </c>
      <c r="BX69" s="108">
        <v>1000</v>
      </c>
      <c r="BY69" s="79">
        <v>5000</v>
      </c>
      <c r="BZ69" s="79">
        <v>0</v>
      </c>
      <c r="CA69" s="108">
        <v>100</v>
      </c>
      <c r="CB69" s="79">
        <v>500</v>
      </c>
      <c r="CC69" s="79">
        <v>1000</v>
      </c>
      <c r="CD69" s="108">
        <v>150</v>
      </c>
      <c r="CE69" s="79">
        <v>500</v>
      </c>
      <c r="CF69" s="79">
        <v>1000</v>
      </c>
      <c r="CG69" s="108">
        <v>1000</v>
      </c>
      <c r="CH69" s="79">
        <v>5000</v>
      </c>
      <c r="CI69" s="79">
        <v>0</v>
      </c>
      <c r="CJ69" s="82" t="s">
        <v>160</v>
      </c>
      <c r="CK69" s="112">
        <v>500</v>
      </c>
      <c r="CL69" s="113">
        <v>1000</v>
      </c>
      <c r="CM69" s="113">
        <v>5000</v>
      </c>
      <c r="CN69" s="112">
        <v>5000</v>
      </c>
      <c r="CO69" s="113">
        <v>10000</v>
      </c>
      <c r="CP69" s="113">
        <v>0</v>
      </c>
      <c r="CQ69" s="112">
        <v>500</v>
      </c>
      <c r="CR69" s="113">
        <v>1000</v>
      </c>
      <c r="CS69" s="113">
        <v>0</v>
      </c>
      <c r="CT69" s="112">
        <v>1000</v>
      </c>
      <c r="CU69" s="113">
        <v>5000</v>
      </c>
      <c r="CW69" s="108">
        <v>500</v>
      </c>
      <c r="CX69" s="79">
        <v>1000</v>
      </c>
      <c r="CY69" s="79">
        <v>0</v>
      </c>
      <c r="CZ69" s="108">
        <v>500</v>
      </c>
      <c r="DA69" s="79">
        <v>1000</v>
      </c>
      <c r="DB69" s="79">
        <v>5000</v>
      </c>
      <c r="DC69" s="112">
        <v>1000</v>
      </c>
      <c r="DD69" s="113">
        <v>5000</v>
      </c>
      <c r="DE69" s="113">
        <v>0</v>
      </c>
      <c r="DF69" s="112">
        <v>5000</v>
      </c>
      <c r="DG69" s="113">
        <v>10000</v>
      </c>
      <c r="DH69" s="113">
        <v>0</v>
      </c>
      <c r="DI69" s="112">
        <v>1000</v>
      </c>
      <c r="DJ69" s="113">
        <v>5000</v>
      </c>
      <c r="DK69" s="113">
        <v>0</v>
      </c>
      <c r="DL69" s="112">
        <v>500</v>
      </c>
      <c r="DM69" s="113">
        <v>1000</v>
      </c>
      <c r="DN69" s="113">
        <v>5000</v>
      </c>
      <c r="DO69" s="112">
        <v>500</v>
      </c>
      <c r="DP69" s="113">
        <v>1000</v>
      </c>
      <c r="DQ69" s="113">
        <v>5000</v>
      </c>
      <c r="DR69" s="82" t="s">
        <v>161</v>
      </c>
      <c r="DS69" s="108">
        <v>500</v>
      </c>
      <c r="DT69" s="79">
        <v>1000</v>
      </c>
      <c r="DU69" s="79">
        <v>0</v>
      </c>
      <c r="DV69" s="108">
        <v>1000</v>
      </c>
      <c r="DW69" s="79">
        <v>5000</v>
      </c>
      <c r="DX69" s="79">
        <v>0</v>
      </c>
      <c r="DY69" s="108">
        <v>5000</v>
      </c>
      <c r="DZ69" s="79">
        <v>10000</v>
      </c>
      <c r="EA69" s="79">
        <v>0</v>
      </c>
      <c r="EB69" s="82" t="s">
        <v>162</v>
      </c>
    </row>
    <row r="70" spans="1:140" x14ac:dyDescent="0.25">
      <c r="A70">
        <v>12400118104</v>
      </c>
      <c r="C70">
        <v>2</v>
      </c>
      <c r="I70">
        <v>1</v>
      </c>
      <c r="R70" s="108">
        <v>250</v>
      </c>
      <c r="S70" s="79">
        <v>1500</v>
      </c>
      <c r="T70" s="79">
        <v>5000</v>
      </c>
      <c r="U70" s="108">
        <v>250</v>
      </c>
      <c r="V70" s="79">
        <v>500</v>
      </c>
      <c r="W70" s="79">
        <v>2500</v>
      </c>
      <c r="X70" s="108">
        <v>250</v>
      </c>
      <c r="Y70" s="79">
        <v>1500</v>
      </c>
      <c r="Z70" s="79">
        <v>5000</v>
      </c>
      <c r="AA70" s="108">
        <v>250</v>
      </c>
      <c r="AB70" s="79">
        <v>2500</v>
      </c>
      <c r="AC70" s="79">
        <v>5000</v>
      </c>
      <c r="AD70" s="108">
        <v>500</v>
      </c>
      <c r="AE70" s="79">
        <v>2500</v>
      </c>
      <c r="AF70" s="79">
        <v>5000</v>
      </c>
      <c r="AG70" s="108">
        <v>250</v>
      </c>
      <c r="AH70" s="79">
        <v>2500</v>
      </c>
      <c r="AI70" s="79">
        <v>5000</v>
      </c>
      <c r="AJ70" s="108">
        <v>250</v>
      </c>
      <c r="AK70" s="79">
        <v>500</v>
      </c>
      <c r="AL70" s="79">
        <v>2500</v>
      </c>
      <c r="AM70" s="108">
        <v>2500</v>
      </c>
      <c r="AN70" s="79">
        <v>5000</v>
      </c>
      <c r="AO70" s="79">
        <v>10000</v>
      </c>
      <c r="AP70" s="108">
        <v>500</v>
      </c>
      <c r="AQ70" s="79">
        <v>2500</v>
      </c>
      <c r="AR70" s="79">
        <v>5000</v>
      </c>
      <c r="AS70" s="108">
        <v>250</v>
      </c>
      <c r="AT70" s="79">
        <v>1500</v>
      </c>
      <c r="AU70" s="79">
        <v>5000</v>
      </c>
      <c r="AV70" s="108">
        <v>250</v>
      </c>
      <c r="AW70" s="79">
        <v>1500</v>
      </c>
      <c r="AX70" s="79">
        <v>2500</v>
      </c>
      <c r="AY70" s="108">
        <v>250</v>
      </c>
      <c r="AZ70" s="79">
        <v>1500</v>
      </c>
      <c r="BA70" s="79">
        <v>2500</v>
      </c>
      <c r="BB70" s="112">
        <v>1000</v>
      </c>
      <c r="BC70" s="113">
        <v>5000</v>
      </c>
      <c r="BD70" s="113">
        <v>10000</v>
      </c>
      <c r="BE70" s="112">
        <v>5000</v>
      </c>
      <c r="BF70" s="113">
        <v>10000</v>
      </c>
      <c r="BG70" s="113">
        <v>25000</v>
      </c>
      <c r="BH70" s="112">
        <v>5000</v>
      </c>
      <c r="BI70" s="113">
        <v>10000</v>
      </c>
      <c r="BJ70" s="113">
        <v>25000</v>
      </c>
      <c r="BL70" s="108">
        <v>500</v>
      </c>
      <c r="BM70" s="79">
        <v>2500</v>
      </c>
      <c r="BN70" s="79">
        <v>5000</v>
      </c>
      <c r="BO70" s="108">
        <v>500</v>
      </c>
      <c r="BP70" s="79">
        <v>2500</v>
      </c>
      <c r="BQ70" s="79">
        <v>5000</v>
      </c>
      <c r="BR70" s="108">
        <v>250</v>
      </c>
      <c r="BS70" s="79">
        <v>2500</v>
      </c>
      <c r="BT70" s="79">
        <v>5000</v>
      </c>
      <c r="BU70" s="108">
        <v>250</v>
      </c>
      <c r="BV70" s="79">
        <v>2500</v>
      </c>
      <c r="BW70" s="79">
        <v>5000</v>
      </c>
      <c r="BX70" s="108">
        <v>250</v>
      </c>
      <c r="BY70" s="79">
        <v>500</v>
      </c>
      <c r="BZ70" s="79">
        <v>1000</v>
      </c>
      <c r="CA70" s="108">
        <v>250</v>
      </c>
      <c r="CB70" s="79">
        <v>500</v>
      </c>
      <c r="CC70" s="79">
        <v>2500</v>
      </c>
      <c r="CD70" s="108">
        <v>250</v>
      </c>
      <c r="CE70" s="79">
        <v>500</v>
      </c>
      <c r="CF70" s="79">
        <v>2500</v>
      </c>
      <c r="CG70" s="108">
        <v>500</v>
      </c>
      <c r="CH70" s="79">
        <v>2500</v>
      </c>
      <c r="CI70" s="79">
        <v>5000</v>
      </c>
      <c r="CK70" s="112">
        <v>1000</v>
      </c>
      <c r="CL70" s="113">
        <v>2500</v>
      </c>
      <c r="CM70" s="113">
        <v>5000</v>
      </c>
      <c r="CN70" s="112">
        <v>5000</v>
      </c>
      <c r="CO70" s="113">
        <v>10000</v>
      </c>
      <c r="CP70" s="113">
        <v>25000</v>
      </c>
      <c r="CQ70" s="112">
        <v>1000</v>
      </c>
      <c r="CR70" s="113">
        <v>2500</v>
      </c>
      <c r="CS70" s="113">
        <v>5000</v>
      </c>
      <c r="CT70" s="112">
        <v>5000</v>
      </c>
      <c r="CU70" s="113">
        <v>10000</v>
      </c>
      <c r="CV70" s="113">
        <v>25000</v>
      </c>
      <c r="CW70" s="108">
        <v>250</v>
      </c>
      <c r="CX70" s="79">
        <v>500</v>
      </c>
      <c r="CY70" s="79">
        <v>2500</v>
      </c>
      <c r="CZ70" s="108">
        <v>250</v>
      </c>
      <c r="DA70" s="79">
        <v>500</v>
      </c>
      <c r="DB70" s="79">
        <v>2500</v>
      </c>
      <c r="DC70" s="112">
        <v>1000</v>
      </c>
      <c r="DD70" s="113">
        <v>5000</v>
      </c>
      <c r="DE70" s="113">
        <v>10000</v>
      </c>
      <c r="DF70" s="112">
        <v>10000</v>
      </c>
      <c r="DG70" s="113">
        <v>15000</v>
      </c>
      <c r="DH70" s="113">
        <v>25000</v>
      </c>
      <c r="DI70" s="112">
        <v>250</v>
      </c>
      <c r="DJ70" s="113">
        <v>1000</v>
      </c>
      <c r="DK70" s="113">
        <v>5000</v>
      </c>
      <c r="DL70" s="112">
        <v>250</v>
      </c>
      <c r="DM70" s="113">
        <v>500</v>
      </c>
      <c r="DN70" s="113">
        <v>1000</v>
      </c>
      <c r="DO70" s="112">
        <v>250</v>
      </c>
      <c r="DP70" s="113">
        <v>500</v>
      </c>
      <c r="DQ70" s="113">
        <v>1000</v>
      </c>
      <c r="DS70" s="108">
        <v>500</v>
      </c>
      <c r="DT70" s="79">
        <v>2500</v>
      </c>
      <c r="DU70" s="79">
        <v>5000</v>
      </c>
      <c r="DV70" s="108">
        <v>1000</v>
      </c>
      <c r="DW70" s="79">
        <v>5000</v>
      </c>
      <c r="DX70" s="79">
        <v>10000</v>
      </c>
      <c r="DY70" s="108">
        <v>5000</v>
      </c>
      <c r="DZ70" s="79">
        <v>10000</v>
      </c>
      <c r="EA70" s="79">
        <v>25000</v>
      </c>
    </row>
    <row r="71" spans="1:140" x14ac:dyDescent="0.25">
      <c r="A71">
        <v>12400094660</v>
      </c>
      <c r="D71">
        <v>3</v>
      </c>
      <c r="J71">
        <v>2</v>
      </c>
    </row>
    <row r="72" spans="1:140" x14ac:dyDescent="0.25">
      <c r="A72">
        <v>12400092413</v>
      </c>
      <c r="C72">
        <v>2</v>
      </c>
      <c r="E72">
        <v>4</v>
      </c>
      <c r="I72">
        <v>1</v>
      </c>
      <c r="R72" s="108">
        <v>100</v>
      </c>
      <c r="S72" s="79">
        <v>500</v>
      </c>
      <c r="T72" s="79">
        <v>1000</v>
      </c>
      <c r="U72" s="108">
        <v>100</v>
      </c>
      <c r="V72" s="79">
        <v>500</v>
      </c>
      <c r="W72" s="79">
        <v>1000</v>
      </c>
      <c r="X72" s="108">
        <v>100</v>
      </c>
      <c r="Y72" s="79">
        <v>500</v>
      </c>
      <c r="Z72" s="79">
        <v>1000</v>
      </c>
      <c r="AA72" s="108">
        <v>100</v>
      </c>
      <c r="AB72" s="79">
        <v>500</v>
      </c>
      <c r="AC72" s="79">
        <v>1000</v>
      </c>
      <c r="AD72" s="108">
        <v>100</v>
      </c>
      <c r="AE72" s="79">
        <v>500</v>
      </c>
      <c r="AF72" s="79">
        <v>1000</v>
      </c>
      <c r="AG72" s="108">
        <v>100</v>
      </c>
      <c r="AH72" s="79">
        <v>500</v>
      </c>
      <c r="AI72" s="79">
        <v>1000</v>
      </c>
      <c r="AJ72" s="108">
        <v>100</v>
      </c>
      <c r="AK72" s="79">
        <v>500</v>
      </c>
      <c r="AL72" s="79">
        <v>1000</v>
      </c>
      <c r="AM72" s="108">
        <v>100</v>
      </c>
      <c r="AN72" s="79">
        <v>500</v>
      </c>
      <c r="AO72" s="79">
        <v>1000</v>
      </c>
      <c r="AP72" s="108">
        <v>100</v>
      </c>
      <c r="AQ72" s="79">
        <v>500</v>
      </c>
      <c r="AR72" s="79">
        <v>1000</v>
      </c>
      <c r="AS72" s="108">
        <v>100</v>
      </c>
      <c r="AT72" s="79">
        <v>500</v>
      </c>
      <c r="AU72" s="79">
        <v>1000</v>
      </c>
      <c r="AV72" s="108">
        <v>100</v>
      </c>
      <c r="AW72" s="79">
        <v>500</v>
      </c>
      <c r="AX72" s="79">
        <v>1000</v>
      </c>
      <c r="AY72" s="108">
        <v>100</v>
      </c>
      <c r="AZ72" s="79">
        <v>500</v>
      </c>
      <c r="BA72" s="79">
        <v>1000</v>
      </c>
      <c r="BB72" s="112">
        <v>100</v>
      </c>
      <c r="BC72" s="113">
        <v>500</v>
      </c>
      <c r="BD72" s="113">
        <v>1000</v>
      </c>
      <c r="BE72" s="112">
        <v>100</v>
      </c>
      <c r="BF72" s="113">
        <v>500</v>
      </c>
      <c r="BG72" s="113">
        <v>1000</v>
      </c>
      <c r="BH72" s="112">
        <v>100</v>
      </c>
      <c r="BI72" s="113">
        <v>500</v>
      </c>
      <c r="BJ72" s="113">
        <v>1000</v>
      </c>
      <c r="BK72" s="82" t="s">
        <v>163</v>
      </c>
      <c r="BL72" s="108">
        <v>500</v>
      </c>
      <c r="BM72" s="79">
        <v>1000</v>
      </c>
      <c r="BN72" s="79">
        <v>5000</v>
      </c>
      <c r="BO72" s="108">
        <v>100</v>
      </c>
      <c r="BP72" s="79">
        <v>500</v>
      </c>
      <c r="BQ72" s="79">
        <v>1000</v>
      </c>
      <c r="BR72" s="108">
        <v>100</v>
      </c>
      <c r="BS72" s="79">
        <v>500</v>
      </c>
      <c r="BT72" s="79">
        <v>1000</v>
      </c>
      <c r="BU72" s="108">
        <v>100</v>
      </c>
      <c r="BV72" s="79">
        <v>500</v>
      </c>
      <c r="BW72" s="79">
        <v>1000</v>
      </c>
      <c r="BX72" s="108">
        <v>100</v>
      </c>
      <c r="BY72" s="79">
        <v>500</v>
      </c>
      <c r="BZ72" s="79">
        <v>1000</v>
      </c>
      <c r="CA72" s="108">
        <v>100</v>
      </c>
      <c r="CB72" s="79">
        <v>500</v>
      </c>
      <c r="CC72" s="79">
        <v>1000</v>
      </c>
      <c r="CD72" s="108">
        <v>500</v>
      </c>
      <c r="CE72" s="79">
        <v>1000</v>
      </c>
      <c r="CF72" s="79">
        <v>5000</v>
      </c>
      <c r="CG72" s="108">
        <v>100</v>
      </c>
      <c r="CH72" s="79">
        <v>500</v>
      </c>
      <c r="CI72" s="79">
        <v>1000</v>
      </c>
      <c r="CK72" s="112">
        <v>100</v>
      </c>
      <c r="CL72" s="113">
        <v>500</v>
      </c>
      <c r="CM72" s="113">
        <v>1000</v>
      </c>
      <c r="CN72" s="112">
        <v>100</v>
      </c>
      <c r="CO72" s="113">
        <v>500</v>
      </c>
      <c r="CP72" s="113">
        <v>1000</v>
      </c>
      <c r="CQ72" s="112">
        <v>100</v>
      </c>
      <c r="CR72" s="113">
        <v>500</v>
      </c>
      <c r="CS72" s="113">
        <v>1000</v>
      </c>
      <c r="CT72" s="112">
        <v>100</v>
      </c>
      <c r="CU72" s="113">
        <v>500</v>
      </c>
      <c r="CV72" s="113">
        <v>1000</v>
      </c>
      <c r="CW72" s="108">
        <v>100</v>
      </c>
      <c r="CX72" s="79">
        <v>500</v>
      </c>
      <c r="CY72" s="79">
        <v>1000</v>
      </c>
      <c r="CZ72" s="108">
        <v>100</v>
      </c>
      <c r="DA72" s="79">
        <v>100</v>
      </c>
      <c r="DB72" s="79">
        <v>100</v>
      </c>
      <c r="DC72" s="112">
        <v>100</v>
      </c>
      <c r="DD72" s="113">
        <v>500</v>
      </c>
      <c r="DE72" s="113">
        <v>1000</v>
      </c>
      <c r="DF72" s="112">
        <v>100</v>
      </c>
      <c r="DG72" s="113">
        <v>500</v>
      </c>
      <c r="DH72" s="113">
        <v>1000</v>
      </c>
      <c r="DI72" s="112">
        <v>100</v>
      </c>
      <c r="DJ72" s="113">
        <v>500</v>
      </c>
      <c r="DK72" s="113">
        <v>1000</v>
      </c>
      <c r="DL72" s="112">
        <v>100</v>
      </c>
      <c r="DM72" s="113">
        <v>500</v>
      </c>
      <c r="DN72" s="113">
        <v>1000</v>
      </c>
      <c r="DO72" s="112">
        <v>100</v>
      </c>
      <c r="DP72" s="113">
        <v>500</v>
      </c>
      <c r="DQ72" s="113">
        <v>1000</v>
      </c>
      <c r="DS72" s="108">
        <v>100</v>
      </c>
      <c r="DT72" s="79">
        <v>500</v>
      </c>
      <c r="DU72" s="79">
        <v>1000</v>
      </c>
      <c r="DV72" s="108">
        <v>100</v>
      </c>
      <c r="DW72" s="79">
        <v>500</v>
      </c>
      <c r="DX72" s="79">
        <v>1000</v>
      </c>
      <c r="DY72" s="108">
        <v>100</v>
      </c>
      <c r="DZ72" s="79">
        <v>500</v>
      </c>
      <c r="EA72" s="79">
        <v>1000</v>
      </c>
    </row>
    <row r="73" spans="1:140" x14ac:dyDescent="0.25">
      <c r="A73">
        <v>12400046920</v>
      </c>
      <c r="C73">
        <v>2</v>
      </c>
      <c r="M73">
        <v>5</v>
      </c>
      <c r="R73" s="108">
        <v>100</v>
      </c>
      <c r="S73" s="79">
        <v>200</v>
      </c>
      <c r="T73" s="79">
        <v>400</v>
      </c>
      <c r="U73" s="108">
        <v>100</v>
      </c>
      <c r="V73" s="79">
        <v>300</v>
      </c>
      <c r="W73" s="79">
        <v>500</v>
      </c>
      <c r="X73" s="108">
        <v>10</v>
      </c>
      <c r="Y73" s="79">
        <v>20</v>
      </c>
      <c r="Z73" s="79">
        <v>50</v>
      </c>
      <c r="AA73" s="108">
        <v>100</v>
      </c>
      <c r="AB73" s="79">
        <v>300</v>
      </c>
      <c r="AC73" s="79">
        <v>1000</v>
      </c>
      <c r="AD73" s="108">
        <v>200</v>
      </c>
      <c r="AE73" s="79">
        <v>300</v>
      </c>
      <c r="AF73" s="79">
        <v>500</v>
      </c>
      <c r="AG73" s="108">
        <v>200</v>
      </c>
      <c r="AH73" s="79">
        <v>300</v>
      </c>
      <c r="AI73" s="79">
        <v>400</v>
      </c>
      <c r="AJ73" s="108">
        <v>100</v>
      </c>
      <c r="AK73" s="79">
        <v>200</v>
      </c>
      <c r="AL73" s="79">
        <v>400</v>
      </c>
      <c r="AM73" s="108">
        <v>200</v>
      </c>
      <c r="AN73" s="79">
        <v>300</v>
      </c>
      <c r="AO73" s="79">
        <v>500</v>
      </c>
      <c r="AP73" s="108">
        <v>100</v>
      </c>
      <c r="AQ73" s="79">
        <v>200</v>
      </c>
      <c r="AR73" s="79">
        <v>400</v>
      </c>
      <c r="AS73" s="108">
        <v>50</v>
      </c>
      <c r="AT73" s="79">
        <v>100</v>
      </c>
      <c r="AU73" s="79">
        <v>150</v>
      </c>
      <c r="AV73" s="108">
        <v>50</v>
      </c>
      <c r="AW73" s="79">
        <v>200</v>
      </c>
      <c r="AX73" s="79">
        <v>500</v>
      </c>
      <c r="AY73" s="108">
        <v>50</v>
      </c>
      <c r="AZ73" s="79">
        <v>200</v>
      </c>
      <c r="BA73" s="79">
        <v>400</v>
      </c>
      <c r="BB73" s="112">
        <v>500</v>
      </c>
      <c r="BC73" s="113">
        <v>1000</v>
      </c>
      <c r="BD73" s="113">
        <v>1500</v>
      </c>
      <c r="BE73" s="112">
        <v>1000</v>
      </c>
      <c r="BF73" s="113">
        <v>2000</v>
      </c>
      <c r="BG73" s="113">
        <v>5000</v>
      </c>
      <c r="BH73" s="112">
        <v>2000</v>
      </c>
      <c r="BI73" s="113">
        <v>5000</v>
      </c>
      <c r="BJ73" s="113">
        <v>10000</v>
      </c>
      <c r="BL73" s="108">
        <v>200</v>
      </c>
      <c r="BM73" s="79">
        <v>400</v>
      </c>
      <c r="BN73" s="79">
        <v>700</v>
      </c>
      <c r="BO73" s="108">
        <v>200</v>
      </c>
      <c r="BP73" s="79">
        <v>400</v>
      </c>
      <c r="BQ73" s="79">
        <v>700</v>
      </c>
      <c r="BR73" s="108">
        <v>200</v>
      </c>
      <c r="BS73" s="79">
        <v>400</v>
      </c>
      <c r="BT73" s="79">
        <v>700</v>
      </c>
      <c r="BU73" s="108">
        <v>25</v>
      </c>
      <c r="BV73" s="79">
        <v>50</v>
      </c>
      <c r="BW73" s="79">
        <v>100</v>
      </c>
      <c r="BX73" s="108">
        <v>25</v>
      </c>
      <c r="BY73" s="79">
        <v>50</v>
      </c>
      <c r="BZ73" s="79">
        <v>100</v>
      </c>
      <c r="CA73" s="108">
        <v>25</v>
      </c>
      <c r="CB73" s="79">
        <v>50</v>
      </c>
      <c r="CC73" s="79">
        <v>150</v>
      </c>
      <c r="CD73" s="108">
        <v>50</v>
      </c>
      <c r="CE73" s="79">
        <v>100</v>
      </c>
      <c r="CF73" s="79">
        <v>200</v>
      </c>
      <c r="CG73" s="108">
        <v>100</v>
      </c>
      <c r="CH73" s="79">
        <v>300</v>
      </c>
      <c r="CI73" s="79">
        <v>500</v>
      </c>
      <c r="CK73" s="112">
        <v>20</v>
      </c>
      <c r="CL73" s="113">
        <v>40</v>
      </c>
      <c r="CM73" s="113">
        <v>60</v>
      </c>
      <c r="CN73" s="112">
        <v>500</v>
      </c>
      <c r="CO73" s="113">
        <v>1500</v>
      </c>
      <c r="CP73" s="113">
        <v>2500</v>
      </c>
      <c r="CQ73" s="112">
        <v>50</v>
      </c>
      <c r="CR73" s="113">
        <v>100</v>
      </c>
      <c r="CS73" s="113">
        <v>300</v>
      </c>
      <c r="CT73" s="112">
        <v>500</v>
      </c>
      <c r="CU73" s="113">
        <v>1500</v>
      </c>
      <c r="CV73" s="113">
        <v>3000</v>
      </c>
      <c r="CW73" s="108">
        <v>50</v>
      </c>
      <c r="CX73" s="79">
        <v>100</v>
      </c>
      <c r="CY73" s="79">
        <v>300</v>
      </c>
      <c r="CZ73" s="108">
        <v>20</v>
      </c>
      <c r="DA73" s="79">
        <v>40</v>
      </c>
      <c r="DB73" s="79">
        <v>60</v>
      </c>
      <c r="DC73" s="112">
        <v>200</v>
      </c>
      <c r="DD73" s="113">
        <v>400</v>
      </c>
      <c r="DE73" s="113">
        <v>600</v>
      </c>
      <c r="DF73" s="112">
        <v>1000</v>
      </c>
      <c r="DG73" s="113">
        <v>1500</v>
      </c>
      <c r="DH73" s="113">
        <v>2000</v>
      </c>
      <c r="DI73" s="112">
        <v>100</v>
      </c>
      <c r="DJ73" s="113">
        <v>200</v>
      </c>
      <c r="DK73" s="113">
        <v>400</v>
      </c>
      <c r="DL73" s="112">
        <v>200</v>
      </c>
      <c r="DM73" s="113">
        <v>500</v>
      </c>
      <c r="DN73" s="113">
        <v>1500</v>
      </c>
      <c r="DO73" s="112">
        <v>500</v>
      </c>
      <c r="DP73" s="113">
        <v>1500</v>
      </c>
      <c r="DQ73" s="113">
        <v>3500</v>
      </c>
      <c r="DS73" s="108">
        <v>500</v>
      </c>
      <c r="DT73" s="79">
        <v>1500</v>
      </c>
      <c r="DU73" s="79">
        <v>3000</v>
      </c>
      <c r="DV73" s="108">
        <v>200</v>
      </c>
      <c r="DW73" s="79">
        <v>400</v>
      </c>
      <c r="DX73" s="79">
        <v>600</v>
      </c>
      <c r="DY73" s="108">
        <v>200</v>
      </c>
      <c r="DZ73" s="79">
        <v>500</v>
      </c>
      <c r="EA73" s="79">
        <v>1000</v>
      </c>
    </row>
    <row r="74" spans="1:140" s="81" customFormat="1" x14ac:dyDescent="0.25">
      <c r="Q74" s="78" t="s">
        <v>358</v>
      </c>
      <c r="R74" s="109">
        <f t="shared" ref="R74:AW74" si="0">AVERAGE(R3:R73)</f>
        <v>185.97560975609755</v>
      </c>
      <c r="S74" s="80">
        <f t="shared" si="0"/>
        <v>679.8780487804878</v>
      </c>
      <c r="T74" s="80">
        <f t="shared" si="0"/>
        <v>1501.219512195122</v>
      </c>
      <c r="U74" s="109">
        <f t="shared" si="0"/>
        <v>116.09756097560975</v>
      </c>
      <c r="V74" s="80">
        <f t="shared" si="0"/>
        <v>340.73170731707319</v>
      </c>
      <c r="W74" s="80">
        <f t="shared" si="0"/>
        <v>941.46341463414637</v>
      </c>
      <c r="X74" s="109">
        <f t="shared" si="0"/>
        <v>72.195121951219505</v>
      </c>
      <c r="Y74" s="80">
        <f t="shared" si="0"/>
        <v>220.60975609756099</v>
      </c>
      <c r="Z74" s="80">
        <f t="shared" si="0"/>
        <v>467.3170731707317</v>
      </c>
      <c r="AA74" s="109">
        <f t="shared" si="0"/>
        <v>157.3170731707317</v>
      </c>
      <c r="AB74" s="80">
        <f t="shared" si="0"/>
        <v>481.09756097560978</v>
      </c>
      <c r="AC74" s="80">
        <f t="shared" si="0"/>
        <v>1273.1707317073171</v>
      </c>
      <c r="AD74" s="109">
        <f t="shared" si="0"/>
        <v>226.82926829268294</v>
      </c>
      <c r="AE74" s="80">
        <f t="shared" si="0"/>
        <v>595.1219512195122</v>
      </c>
      <c r="AF74" s="80">
        <f t="shared" si="0"/>
        <v>1446.9512195121952</v>
      </c>
      <c r="AG74" s="109">
        <f t="shared" si="0"/>
        <v>105.48780487804878</v>
      </c>
      <c r="AH74" s="80">
        <f t="shared" si="0"/>
        <v>342.6829268292683</v>
      </c>
      <c r="AI74" s="80">
        <f t="shared" si="0"/>
        <v>867.07317073170736</v>
      </c>
      <c r="AJ74" s="109">
        <f t="shared" si="0"/>
        <v>119.14634146341463</v>
      </c>
      <c r="AK74" s="80">
        <f t="shared" si="0"/>
        <v>352.3170731707317</v>
      </c>
      <c r="AL74" s="80">
        <f t="shared" si="0"/>
        <v>926.34146341463418</v>
      </c>
      <c r="AM74" s="109">
        <f t="shared" si="0"/>
        <v>248.78048780487805</v>
      </c>
      <c r="AN74" s="80">
        <f t="shared" si="0"/>
        <v>643.90243902439022</v>
      </c>
      <c r="AO74" s="80">
        <f t="shared" si="0"/>
        <v>1202.439024390244</v>
      </c>
      <c r="AP74" s="109">
        <f t="shared" si="0"/>
        <v>147.5609756097561</v>
      </c>
      <c r="AQ74" s="80">
        <f t="shared" si="0"/>
        <v>404.8780487804878</v>
      </c>
      <c r="AR74" s="80">
        <f t="shared" si="0"/>
        <v>951.21951219512198</v>
      </c>
      <c r="AS74" s="109">
        <f t="shared" si="0"/>
        <v>102.4390243902439</v>
      </c>
      <c r="AT74" s="80">
        <f t="shared" si="0"/>
        <v>278.65853658536588</v>
      </c>
      <c r="AU74" s="80">
        <f t="shared" si="0"/>
        <v>667.07317073170736</v>
      </c>
      <c r="AV74" s="109">
        <f t="shared" si="0"/>
        <v>145.1219512195122</v>
      </c>
      <c r="AW74" s="80">
        <f t="shared" si="0"/>
        <v>380.48780487804879</v>
      </c>
      <c r="AX74" s="80">
        <f t="shared" ref="AX74:CC74" si="1">AVERAGE(AX3:AX73)</f>
        <v>749.39024390243901</v>
      </c>
      <c r="AY74" s="109">
        <f t="shared" si="1"/>
        <v>120.73170731707317</v>
      </c>
      <c r="AZ74" s="80">
        <f t="shared" si="1"/>
        <v>345.73170731707319</v>
      </c>
      <c r="BA74" s="80">
        <f t="shared" si="1"/>
        <v>629.8780487804878</v>
      </c>
      <c r="BB74" s="109">
        <f t="shared" si="1"/>
        <v>790.2439024390244</v>
      </c>
      <c r="BC74" s="80">
        <f t="shared" si="1"/>
        <v>1939.0243902439024</v>
      </c>
      <c r="BD74" s="80">
        <f t="shared" si="1"/>
        <v>3950.25</v>
      </c>
      <c r="BE74" s="109">
        <f t="shared" si="1"/>
        <v>2885.3658536585367</v>
      </c>
      <c r="BF74" s="80">
        <f t="shared" si="1"/>
        <v>6402.4390243902435</v>
      </c>
      <c r="BG74" s="80">
        <f t="shared" si="1"/>
        <v>26543.75</v>
      </c>
      <c r="BH74" s="109">
        <f t="shared" si="1"/>
        <v>20395.121951219513</v>
      </c>
      <c r="BI74" s="80">
        <f t="shared" si="1"/>
        <v>29779.268292682926</v>
      </c>
      <c r="BJ74" s="80">
        <f t="shared" si="1"/>
        <v>49456.25</v>
      </c>
      <c r="BK74" s="80" t="e">
        <f t="shared" si="1"/>
        <v>#DIV/0!</v>
      </c>
      <c r="BL74" s="109">
        <f t="shared" si="1"/>
        <v>695</v>
      </c>
      <c r="BM74" s="80">
        <f t="shared" si="1"/>
        <v>1733.125</v>
      </c>
      <c r="BN74" s="80">
        <f t="shared" si="1"/>
        <v>3706.25</v>
      </c>
      <c r="BO74" s="109">
        <f t="shared" si="1"/>
        <v>200</v>
      </c>
      <c r="BP74" s="80">
        <f t="shared" si="1"/>
        <v>501.875</v>
      </c>
      <c r="BQ74" s="80">
        <f t="shared" si="1"/>
        <v>1439.375</v>
      </c>
      <c r="BR74" s="109">
        <f t="shared" si="1"/>
        <v>273.75</v>
      </c>
      <c r="BS74" s="80">
        <f t="shared" si="1"/>
        <v>735.625</v>
      </c>
      <c r="BT74" s="80">
        <f t="shared" si="1"/>
        <v>1752.5</v>
      </c>
      <c r="BU74" s="109">
        <f t="shared" si="1"/>
        <v>135.625</v>
      </c>
      <c r="BV74" s="80">
        <f t="shared" si="1"/>
        <v>400</v>
      </c>
      <c r="BW74" s="80">
        <f t="shared" si="1"/>
        <v>1043.75</v>
      </c>
      <c r="BX74" s="109">
        <f t="shared" si="1"/>
        <v>130.625</v>
      </c>
      <c r="BY74" s="80">
        <f t="shared" si="1"/>
        <v>422.5</v>
      </c>
      <c r="BZ74" s="80">
        <f t="shared" si="1"/>
        <v>606.25</v>
      </c>
      <c r="CA74" s="109">
        <f t="shared" si="1"/>
        <v>96.25</v>
      </c>
      <c r="CB74" s="80">
        <f t="shared" si="1"/>
        <v>284.375</v>
      </c>
      <c r="CC74" s="80">
        <f t="shared" si="1"/>
        <v>740</v>
      </c>
      <c r="CD74" s="109">
        <f t="shared" ref="CD74:DI74" si="2">AVERAGE(CD3:CD73)</f>
        <v>104.375</v>
      </c>
      <c r="CE74" s="80">
        <f t="shared" si="2"/>
        <v>286.25</v>
      </c>
      <c r="CF74" s="80">
        <f t="shared" si="2"/>
        <v>713.75</v>
      </c>
      <c r="CG74" s="109">
        <f t="shared" si="2"/>
        <v>470</v>
      </c>
      <c r="CH74" s="80">
        <f t="shared" si="2"/>
        <v>1231.875</v>
      </c>
      <c r="CI74" s="80">
        <f t="shared" si="2"/>
        <v>2385</v>
      </c>
      <c r="CJ74" s="80" t="e">
        <f t="shared" si="2"/>
        <v>#DIV/0!</v>
      </c>
      <c r="CK74" s="109">
        <f t="shared" si="2"/>
        <v>792</v>
      </c>
      <c r="CL74" s="80">
        <f t="shared" si="2"/>
        <v>1730.875</v>
      </c>
      <c r="CM74" s="80">
        <f t="shared" si="2"/>
        <v>3604</v>
      </c>
      <c r="CN74" s="109">
        <f t="shared" si="2"/>
        <v>2280</v>
      </c>
      <c r="CO74" s="80">
        <f t="shared" si="2"/>
        <v>4568.75</v>
      </c>
      <c r="CP74" s="80">
        <f t="shared" si="2"/>
        <v>9531.25</v>
      </c>
      <c r="CQ74" s="109">
        <f t="shared" si="2"/>
        <v>795.25</v>
      </c>
      <c r="CR74" s="80">
        <f t="shared" si="2"/>
        <v>1746.0256410256411</v>
      </c>
      <c r="CS74" s="80">
        <f t="shared" si="2"/>
        <v>3537.9487179487178</v>
      </c>
      <c r="CT74" s="109">
        <f t="shared" si="2"/>
        <v>1501.9230769230769</v>
      </c>
      <c r="CU74" s="80">
        <f t="shared" si="2"/>
        <v>3928.125</v>
      </c>
      <c r="CV74" s="80">
        <f t="shared" si="2"/>
        <v>8288.461538461539</v>
      </c>
      <c r="CW74" s="109">
        <f t="shared" si="2"/>
        <v>190</v>
      </c>
      <c r="CX74" s="80">
        <f t="shared" si="2"/>
        <v>484.375</v>
      </c>
      <c r="CY74" s="80">
        <f t="shared" si="2"/>
        <v>1128.75</v>
      </c>
      <c r="CZ74" s="109">
        <f t="shared" si="2"/>
        <v>89.65</v>
      </c>
      <c r="DA74" s="80">
        <f t="shared" si="2"/>
        <v>237.55</v>
      </c>
      <c r="DB74" s="80">
        <f t="shared" si="2"/>
        <v>531.32500000000005</v>
      </c>
      <c r="DC74" s="109">
        <f t="shared" si="2"/>
        <v>2800</v>
      </c>
      <c r="DD74" s="80">
        <f t="shared" si="2"/>
        <v>7281.25</v>
      </c>
      <c r="DE74" s="80">
        <f t="shared" si="2"/>
        <v>14840</v>
      </c>
      <c r="DF74" s="109">
        <f t="shared" si="2"/>
        <v>3784.375</v>
      </c>
      <c r="DG74" s="80">
        <f t="shared" si="2"/>
        <v>9188.75</v>
      </c>
      <c r="DH74" s="80">
        <f t="shared" si="2"/>
        <v>19225</v>
      </c>
      <c r="DI74" s="109">
        <f t="shared" si="2"/>
        <v>211.875</v>
      </c>
      <c r="DJ74" s="80">
        <f t="shared" ref="DJ74:EA74" si="3">AVERAGE(DJ3:DJ73)</f>
        <v>703.75</v>
      </c>
      <c r="DK74" s="80">
        <f t="shared" si="3"/>
        <v>3287.7</v>
      </c>
      <c r="DL74" s="109">
        <f t="shared" si="3"/>
        <v>861.25</v>
      </c>
      <c r="DM74" s="80">
        <f t="shared" si="3"/>
        <v>2130</v>
      </c>
      <c r="DN74" s="80">
        <f t="shared" si="3"/>
        <v>5095</v>
      </c>
      <c r="DO74" s="109">
        <f t="shared" si="3"/>
        <v>1598.75</v>
      </c>
      <c r="DP74" s="80">
        <f t="shared" si="3"/>
        <v>3762.5</v>
      </c>
      <c r="DQ74" s="80">
        <f t="shared" si="3"/>
        <v>22352.5</v>
      </c>
      <c r="DR74" s="80" t="e">
        <f t="shared" si="3"/>
        <v>#DIV/0!</v>
      </c>
      <c r="DS74" s="109">
        <f t="shared" si="3"/>
        <v>520</v>
      </c>
      <c r="DT74" s="80">
        <f t="shared" si="3"/>
        <v>1963.75</v>
      </c>
      <c r="DU74" s="80">
        <f t="shared" si="3"/>
        <v>4372.5</v>
      </c>
      <c r="DV74" s="109">
        <f t="shared" si="3"/>
        <v>360</v>
      </c>
      <c r="DW74" s="80">
        <f t="shared" si="3"/>
        <v>1116.25</v>
      </c>
      <c r="DX74" s="80">
        <f t="shared" si="3"/>
        <v>2373.75</v>
      </c>
      <c r="DY74" s="109">
        <f t="shared" si="3"/>
        <v>1026.25</v>
      </c>
      <c r="DZ74" s="80">
        <f t="shared" si="3"/>
        <v>2855</v>
      </c>
      <c r="EA74" s="80">
        <f t="shared" si="3"/>
        <v>6488.75</v>
      </c>
      <c r="EB74" s="82"/>
      <c r="EC74" s="82"/>
      <c r="ED74" s="82"/>
      <c r="EE74" s="82"/>
      <c r="EF74" s="82"/>
      <c r="EG74" s="82"/>
      <c r="EH74" s="82"/>
      <c r="EI74" s="82"/>
      <c r="EJ74" s="82"/>
    </row>
    <row r="75" spans="1:140" s="81" customFormat="1" x14ac:dyDescent="0.25">
      <c r="Q75" s="78" t="s">
        <v>3</v>
      </c>
      <c r="R75" s="109">
        <f t="shared" ref="R75:AW75" si="4">MEDIAN(R3:R73)</f>
        <v>100</v>
      </c>
      <c r="S75" s="80">
        <f t="shared" si="4"/>
        <v>250</v>
      </c>
      <c r="T75" s="80">
        <f t="shared" si="4"/>
        <v>500</v>
      </c>
      <c r="U75" s="109">
        <f t="shared" si="4"/>
        <v>100</v>
      </c>
      <c r="V75" s="80">
        <f t="shared" si="4"/>
        <v>250</v>
      </c>
      <c r="W75" s="80">
        <f t="shared" si="4"/>
        <v>500</v>
      </c>
      <c r="X75" s="109">
        <f t="shared" si="4"/>
        <v>50</v>
      </c>
      <c r="Y75" s="80">
        <f t="shared" si="4"/>
        <v>100</v>
      </c>
      <c r="Z75" s="80">
        <f t="shared" si="4"/>
        <v>250</v>
      </c>
      <c r="AA75" s="109">
        <f t="shared" si="4"/>
        <v>100</v>
      </c>
      <c r="AB75" s="80">
        <f t="shared" si="4"/>
        <v>250</v>
      </c>
      <c r="AC75" s="80">
        <f t="shared" si="4"/>
        <v>1000</v>
      </c>
      <c r="AD75" s="109">
        <f t="shared" si="4"/>
        <v>100</v>
      </c>
      <c r="AE75" s="80">
        <f t="shared" si="4"/>
        <v>500</v>
      </c>
      <c r="AF75" s="80">
        <f t="shared" si="4"/>
        <v>1000</v>
      </c>
      <c r="AG75" s="109">
        <f t="shared" si="4"/>
        <v>100</v>
      </c>
      <c r="AH75" s="80">
        <f t="shared" si="4"/>
        <v>250</v>
      </c>
      <c r="AI75" s="80">
        <f t="shared" si="4"/>
        <v>500</v>
      </c>
      <c r="AJ75" s="109">
        <f t="shared" si="4"/>
        <v>100</v>
      </c>
      <c r="AK75" s="80">
        <f t="shared" si="4"/>
        <v>250</v>
      </c>
      <c r="AL75" s="80">
        <f t="shared" si="4"/>
        <v>500</v>
      </c>
      <c r="AM75" s="109">
        <f t="shared" si="4"/>
        <v>100</v>
      </c>
      <c r="AN75" s="80">
        <f t="shared" si="4"/>
        <v>300</v>
      </c>
      <c r="AO75" s="80">
        <f t="shared" si="4"/>
        <v>750</v>
      </c>
      <c r="AP75" s="109">
        <f t="shared" si="4"/>
        <v>100</v>
      </c>
      <c r="AQ75" s="80">
        <f t="shared" si="4"/>
        <v>250</v>
      </c>
      <c r="AR75" s="80">
        <f t="shared" si="4"/>
        <v>500</v>
      </c>
      <c r="AS75" s="109">
        <f t="shared" si="4"/>
        <v>100</v>
      </c>
      <c r="AT75" s="80">
        <f t="shared" si="4"/>
        <v>250</v>
      </c>
      <c r="AU75" s="80">
        <f t="shared" si="4"/>
        <v>500</v>
      </c>
      <c r="AV75" s="109">
        <f t="shared" si="4"/>
        <v>100</v>
      </c>
      <c r="AW75" s="80">
        <f t="shared" si="4"/>
        <v>250</v>
      </c>
      <c r="AX75" s="80">
        <f t="shared" ref="AX75:CC75" si="5">MEDIAN(AX3:AX73)</f>
        <v>500</v>
      </c>
      <c r="AY75" s="109">
        <f t="shared" si="5"/>
        <v>50</v>
      </c>
      <c r="AZ75" s="80">
        <f t="shared" si="5"/>
        <v>200</v>
      </c>
      <c r="BA75" s="80">
        <f t="shared" si="5"/>
        <v>300</v>
      </c>
      <c r="BB75" s="109">
        <f t="shared" si="5"/>
        <v>250</v>
      </c>
      <c r="BC75" s="80">
        <f t="shared" si="5"/>
        <v>500</v>
      </c>
      <c r="BD75" s="80">
        <f t="shared" si="5"/>
        <v>1000</v>
      </c>
      <c r="BE75" s="109">
        <f t="shared" si="5"/>
        <v>500</v>
      </c>
      <c r="BF75" s="80">
        <f t="shared" si="5"/>
        <v>1000</v>
      </c>
      <c r="BG75" s="80">
        <f t="shared" si="5"/>
        <v>2250</v>
      </c>
      <c r="BH75" s="109">
        <f t="shared" si="5"/>
        <v>2000</v>
      </c>
      <c r="BI75" s="80">
        <f t="shared" si="5"/>
        <v>5000</v>
      </c>
      <c r="BJ75" s="80">
        <f t="shared" si="5"/>
        <v>10000</v>
      </c>
      <c r="BK75" s="80" t="e">
        <f t="shared" si="5"/>
        <v>#NUM!</v>
      </c>
      <c r="BL75" s="109">
        <f t="shared" si="5"/>
        <v>500</v>
      </c>
      <c r="BM75" s="80">
        <f t="shared" si="5"/>
        <v>1000</v>
      </c>
      <c r="BN75" s="80">
        <f t="shared" si="5"/>
        <v>2000</v>
      </c>
      <c r="BO75" s="109">
        <f t="shared" si="5"/>
        <v>150</v>
      </c>
      <c r="BP75" s="80">
        <f t="shared" si="5"/>
        <v>500</v>
      </c>
      <c r="BQ75" s="80">
        <f t="shared" si="5"/>
        <v>725</v>
      </c>
      <c r="BR75" s="109">
        <f t="shared" si="5"/>
        <v>100</v>
      </c>
      <c r="BS75" s="80">
        <f t="shared" si="5"/>
        <v>500</v>
      </c>
      <c r="BT75" s="80">
        <f t="shared" si="5"/>
        <v>1000</v>
      </c>
      <c r="BU75" s="109">
        <f t="shared" si="5"/>
        <v>100</v>
      </c>
      <c r="BV75" s="80">
        <f t="shared" si="5"/>
        <v>250</v>
      </c>
      <c r="BW75" s="80">
        <f t="shared" si="5"/>
        <v>500</v>
      </c>
      <c r="BX75" s="109">
        <f t="shared" si="5"/>
        <v>100</v>
      </c>
      <c r="BY75" s="80">
        <f t="shared" si="5"/>
        <v>225</v>
      </c>
      <c r="BZ75" s="80">
        <f t="shared" si="5"/>
        <v>500</v>
      </c>
      <c r="CA75" s="109">
        <f t="shared" si="5"/>
        <v>100</v>
      </c>
      <c r="CB75" s="80">
        <f t="shared" si="5"/>
        <v>225</v>
      </c>
      <c r="CC75" s="80">
        <f t="shared" si="5"/>
        <v>500</v>
      </c>
      <c r="CD75" s="109">
        <f t="shared" ref="CD75:DI75" si="6">MEDIAN(CD3:CD73)</f>
        <v>100</v>
      </c>
      <c r="CE75" s="80">
        <f t="shared" si="6"/>
        <v>250</v>
      </c>
      <c r="CF75" s="80">
        <f t="shared" si="6"/>
        <v>500</v>
      </c>
      <c r="CG75" s="109">
        <f t="shared" si="6"/>
        <v>100</v>
      </c>
      <c r="CH75" s="80">
        <f t="shared" si="6"/>
        <v>275</v>
      </c>
      <c r="CI75" s="80">
        <f t="shared" si="6"/>
        <v>500</v>
      </c>
      <c r="CJ75" s="80" t="e">
        <f t="shared" si="6"/>
        <v>#NUM!</v>
      </c>
      <c r="CK75" s="109">
        <f t="shared" si="6"/>
        <v>100</v>
      </c>
      <c r="CL75" s="80">
        <f t="shared" si="6"/>
        <v>250</v>
      </c>
      <c r="CM75" s="80">
        <f t="shared" si="6"/>
        <v>500</v>
      </c>
      <c r="CN75" s="109">
        <f t="shared" si="6"/>
        <v>1000</v>
      </c>
      <c r="CO75" s="80">
        <f t="shared" si="6"/>
        <v>1500</v>
      </c>
      <c r="CP75" s="80">
        <f t="shared" si="6"/>
        <v>3000</v>
      </c>
      <c r="CQ75" s="109">
        <f t="shared" si="6"/>
        <v>100</v>
      </c>
      <c r="CR75" s="80">
        <f t="shared" si="6"/>
        <v>250</v>
      </c>
      <c r="CS75" s="80">
        <f t="shared" si="6"/>
        <v>500</v>
      </c>
      <c r="CT75" s="109">
        <f t="shared" si="6"/>
        <v>500</v>
      </c>
      <c r="CU75" s="80">
        <f t="shared" si="6"/>
        <v>1250</v>
      </c>
      <c r="CV75" s="80">
        <f t="shared" si="6"/>
        <v>3000</v>
      </c>
      <c r="CW75" s="109">
        <f t="shared" si="6"/>
        <v>100</v>
      </c>
      <c r="CX75" s="80">
        <f t="shared" si="6"/>
        <v>250</v>
      </c>
      <c r="CY75" s="80">
        <f t="shared" si="6"/>
        <v>500</v>
      </c>
      <c r="CZ75" s="109">
        <f t="shared" si="6"/>
        <v>50</v>
      </c>
      <c r="DA75" s="80">
        <f t="shared" si="6"/>
        <v>100</v>
      </c>
      <c r="DB75" s="80">
        <f t="shared" si="6"/>
        <v>200</v>
      </c>
      <c r="DC75" s="109">
        <f t="shared" si="6"/>
        <v>125</v>
      </c>
      <c r="DD75" s="80">
        <f t="shared" si="6"/>
        <v>500</v>
      </c>
      <c r="DE75" s="80">
        <f t="shared" si="6"/>
        <v>1000</v>
      </c>
      <c r="DF75" s="109">
        <f t="shared" si="6"/>
        <v>500</v>
      </c>
      <c r="DG75" s="80">
        <f t="shared" si="6"/>
        <v>1000</v>
      </c>
      <c r="DH75" s="80">
        <f t="shared" si="6"/>
        <v>2000</v>
      </c>
      <c r="DI75" s="109">
        <f t="shared" si="6"/>
        <v>100</v>
      </c>
      <c r="DJ75" s="80">
        <f t="shared" ref="DJ75:EA75" si="7">MEDIAN(DJ3:DJ73)</f>
        <v>250</v>
      </c>
      <c r="DK75" s="80">
        <f t="shared" si="7"/>
        <v>500</v>
      </c>
      <c r="DL75" s="109">
        <f t="shared" si="7"/>
        <v>125</v>
      </c>
      <c r="DM75" s="80">
        <f t="shared" si="7"/>
        <v>500</v>
      </c>
      <c r="DN75" s="80">
        <f t="shared" si="7"/>
        <v>1000</v>
      </c>
      <c r="DO75" s="109">
        <f t="shared" si="7"/>
        <v>125</v>
      </c>
      <c r="DP75" s="80">
        <f t="shared" si="7"/>
        <v>625</v>
      </c>
      <c r="DQ75" s="80">
        <f t="shared" si="7"/>
        <v>1000</v>
      </c>
      <c r="DR75" s="80" t="e">
        <f t="shared" si="7"/>
        <v>#NUM!</v>
      </c>
      <c r="DS75" s="109">
        <f t="shared" si="7"/>
        <v>125</v>
      </c>
      <c r="DT75" s="80">
        <f t="shared" si="7"/>
        <v>500</v>
      </c>
      <c r="DU75" s="80">
        <f t="shared" si="7"/>
        <v>1000</v>
      </c>
      <c r="DV75" s="109">
        <f t="shared" si="7"/>
        <v>225</v>
      </c>
      <c r="DW75" s="80">
        <f t="shared" si="7"/>
        <v>500</v>
      </c>
      <c r="DX75" s="80">
        <f t="shared" si="7"/>
        <v>1000</v>
      </c>
      <c r="DY75" s="109">
        <f t="shared" si="7"/>
        <v>500</v>
      </c>
      <c r="DZ75" s="80">
        <f t="shared" si="7"/>
        <v>1000</v>
      </c>
      <c r="EA75" s="80">
        <f t="shared" si="7"/>
        <v>2000</v>
      </c>
      <c r="EB75" s="82"/>
      <c r="EC75" s="82"/>
      <c r="ED75" s="82"/>
      <c r="EE75" s="82"/>
      <c r="EF75" s="82"/>
      <c r="EG75" s="82"/>
      <c r="EH75" s="82"/>
      <c r="EI75" s="82"/>
      <c r="EJ75" s="82"/>
    </row>
    <row r="76" spans="1:140" s="81" customFormat="1" x14ac:dyDescent="0.25">
      <c r="Q76" s="78" t="s">
        <v>46</v>
      </c>
      <c r="R76" s="109">
        <f>MIN(R3:R73)</f>
        <v>0</v>
      </c>
      <c r="S76" s="80">
        <f>MIN(S3:S73)</f>
        <v>0</v>
      </c>
      <c r="T76" s="80">
        <f>MIN(T3:T73)</f>
        <v>0</v>
      </c>
      <c r="U76" s="109">
        <f>MIN(U3:U73)</f>
        <v>0</v>
      </c>
      <c r="V76" s="80">
        <f t="shared" ref="V76:CG76" si="8">MIN(V3:V73)</f>
        <v>0</v>
      </c>
      <c r="W76" s="80">
        <f t="shared" si="8"/>
        <v>0</v>
      </c>
      <c r="X76" s="109">
        <f t="shared" si="8"/>
        <v>0</v>
      </c>
      <c r="Y76" s="80">
        <f t="shared" si="8"/>
        <v>0</v>
      </c>
      <c r="Z76" s="80">
        <f t="shared" si="8"/>
        <v>0</v>
      </c>
      <c r="AA76" s="109">
        <f t="shared" si="8"/>
        <v>0</v>
      </c>
      <c r="AB76" s="80">
        <f t="shared" si="8"/>
        <v>0</v>
      </c>
      <c r="AC76" s="80">
        <f t="shared" si="8"/>
        <v>100</v>
      </c>
      <c r="AD76" s="109">
        <f t="shared" si="8"/>
        <v>0</v>
      </c>
      <c r="AE76" s="80">
        <f t="shared" si="8"/>
        <v>0</v>
      </c>
      <c r="AF76" s="80">
        <f t="shared" si="8"/>
        <v>0</v>
      </c>
      <c r="AG76" s="109">
        <f t="shared" si="8"/>
        <v>0</v>
      </c>
      <c r="AH76" s="80">
        <f t="shared" si="8"/>
        <v>0</v>
      </c>
      <c r="AI76" s="80">
        <f t="shared" si="8"/>
        <v>100</v>
      </c>
      <c r="AJ76" s="109">
        <f t="shared" si="8"/>
        <v>0</v>
      </c>
      <c r="AK76" s="80">
        <f t="shared" si="8"/>
        <v>0</v>
      </c>
      <c r="AL76" s="80">
        <f t="shared" si="8"/>
        <v>0</v>
      </c>
      <c r="AM76" s="109">
        <f t="shared" si="8"/>
        <v>0</v>
      </c>
      <c r="AN76" s="80">
        <f t="shared" si="8"/>
        <v>0</v>
      </c>
      <c r="AO76" s="80">
        <f t="shared" si="8"/>
        <v>0</v>
      </c>
      <c r="AP76" s="109">
        <f t="shared" si="8"/>
        <v>0</v>
      </c>
      <c r="AQ76" s="80">
        <f t="shared" si="8"/>
        <v>0</v>
      </c>
      <c r="AR76" s="80">
        <f t="shared" si="8"/>
        <v>0</v>
      </c>
      <c r="AS76" s="109">
        <f t="shared" si="8"/>
        <v>0</v>
      </c>
      <c r="AT76" s="80">
        <f t="shared" si="8"/>
        <v>0</v>
      </c>
      <c r="AU76" s="80">
        <f t="shared" si="8"/>
        <v>0</v>
      </c>
      <c r="AV76" s="109">
        <f t="shared" si="8"/>
        <v>0</v>
      </c>
      <c r="AW76" s="80">
        <f t="shared" si="8"/>
        <v>0</v>
      </c>
      <c r="AX76" s="80">
        <f t="shared" si="8"/>
        <v>0</v>
      </c>
      <c r="AY76" s="109">
        <f t="shared" si="8"/>
        <v>0</v>
      </c>
      <c r="AZ76" s="80">
        <f t="shared" si="8"/>
        <v>0</v>
      </c>
      <c r="BA76" s="80">
        <f t="shared" si="8"/>
        <v>0</v>
      </c>
      <c r="BB76" s="109">
        <f t="shared" si="8"/>
        <v>0</v>
      </c>
      <c r="BC76" s="80">
        <f t="shared" si="8"/>
        <v>0</v>
      </c>
      <c r="BD76" s="80">
        <f t="shared" si="8"/>
        <v>0</v>
      </c>
      <c r="BE76" s="109">
        <f t="shared" si="8"/>
        <v>0</v>
      </c>
      <c r="BF76" s="80">
        <f t="shared" si="8"/>
        <v>0</v>
      </c>
      <c r="BG76" s="80">
        <f t="shared" si="8"/>
        <v>200</v>
      </c>
      <c r="BH76" s="109">
        <f t="shared" si="8"/>
        <v>0</v>
      </c>
      <c r="BI76" s="80">
        <f t="shared" si="8"/>
        <v>0</v>
      </c>
      <c r="BJ76" s="80">
        <f t="shared" si="8"/>
        <v>0</v>
      </c>
      <c r="BK76" s="80">
        <f t="shared" si="8"/>
        <v>0</v>
      </c>
      <c r="BL76" s="109">
        <f t="shared" si="8"/>
        <v>0</v>
      </c>
      <c r="BM76" s="80">
        <f t="shared" si="8"/>
        <v>50</v>
      </c>
      <c r="BN76" s="80">
        <f t="shared" si="8"/>
        <v>0</v>
      </c>
      <c r="BO76" s="109">
        <f t="shared" si="8"/>
        <v>0</v>
      </c>
      <c r="BP76" s="80">
        <f t="shared" si="8"/>
        <v>0</v>
      </c>
      <c r="BQ76" s="80">
        <f t="shared" si="8"/>
        <v>0</v>
      </c>
      <c r="BR76" s="109">
        <f t="shared" si="8"/>
        <v>0</v>
      </c>
      <c r="BS76" s="80">
        <f t="shared" si="8"/>
        <v>50</v>
      </c>
      <c r="BT76" s="80">
        <f t="shared" si="8"/>
        <v>0</v>
      </c>
      <c r="BU76" s="109">
        <f t="shared" si="8"/>
        <v>0</v>
      </c>
      <c r="BV76" s="80">
        <f t="shared" si="8"/>
        <v>0</v>
      </c>
      <c r="BW76" s="80">
        <f t="shared" si="8"/>
        <v>0</v>
      </c>
      <c r="BX76" s="109">
        <f t="shared" si="8"/>
        <v>0</v>
      </c>
      <c r="BY76" s="80">
        <f t="shared" si="8"/>
        <v>0</v>
      </c>
      <c r="BZ76" s="80">
        <f t="shared" si="8"/>
        <v>0</v>
      </c>
      <c r="CA76" s="109">
        <f t="shared" si="8"/>
        <v>0</v>
      </c>
      <c r="CB76" s="80">
        <f t="shared" si="8"/>
        <v>0</v>
      </c>
      <c r="CC76" s="80">
        <f t="shared" si="8"/>
        <v>0</v>
      </c>
      <c r="CD76" s="109">
        <f t="shared" si="8"/>
        <v>0</v>
      </c>
      <c r="CE76" s="80">
        <f t="shared" si="8"/>
        <v>0</v>
      </c>
      <c r="CF76" s="80">
        <f t="shared" si="8"/>
        <v>0</v>
      </c>
      <c r="CG76" s="109">
        <f t="shared" si="8"/>
        <v>0</v>
      </c>
      <c r="CH76" s="80">
        <f t="shared" ref="CH76:EA76" si="9">MIN(CH3:CH73)</f>
        <v>0</v>
      </c>
      <c r="CI76" s="80">
        <f t="shared" si="9"/>
        <v>0</v>
      </c>
      <c r="CJ76" s="80">
        <f t="shared" si="9"/>
        <v>0</v>
      </c>
      <c r="CK76" s="109">
        <f t="shared" si="9"/>
        <v>0</v>
      </c>
      <c r="CL76" s="80">
        <f t="shared" si="9"/>
        <v>0</v>
      </c>
      <c r="CM76" s="80">
        <f t="shared" si="9"/>
        <v>0</v>
      </c>
      <c r="CN76" s="109">
        <f t="shared" si="9"/>
        <v>0</v>
      </c>
      <c r="CO76" s="80">
        <f t="shared" si="9"/>
        <v>0</v>
      </c>
      <c r="CP76" s="80">
        <f t="shared" si="9"/>
        <v>0</v>
      </c>
      <c r="CQ76" s="109">
        <f t="shared" si="9"/>
        <v>0</v>
      </c>
      <c r="CR76" s="80">
        <f t="shared" si="9"/>
        <v>20</v>
      </c>
      <c r="CS76" s="80">
        <f t="shared" si="9"/>
        <v>0</v>
      </c>
      <c r="CT76" s="109">
        <f t="shared" si="9"/>
        <v>0</v>
      </c>
      <c r="CU76" s="80">
        <f t="shared" si="9"/>
        <v>0</v>
      </c>
      <c r="CV76" s="80">
        <f t="shared" si="9"/>
        <v>0</v>
      </c>
      <c r="CW76" s="109">
        <f t="shared" si="9"/>
        <v>0</v>
      </c>
      <c r="CX76" s="80">
        <f t="shared" si="9"/>
        <v>0</v>
      </c>
      <c r="CY76" s="80">
        <f t="shared" si="9"/>
        <v>0</v>
      </c>
      <c r="CZ76" s="109">
        <f t="shared" si="9"/>
        <v>0</v>
      </c>
      <c r="DA76" s="80">
        <f t="shared" si="9"/>
        <v>0</v>
      </c>
      <c r="DB76" s="80">
        <f t="shared" si="9"/>
        <v>0</v>
      </c>
      <c r="DC76" s="109">
        <f t="shared" si="9"/>
        <v>0</v>
      </c>
      <c r="DD76" s="80">
        <f t="shared" si="9"/>
        <v>0</v>
      </c>
      <c r="DE76" s="80">
        <f t="shared" si="9"/>
        <v>0</v>
      </c>
      <c r="DF76" s="109">
        <f t="shared" si="9"/>
        <v>0</v>
      </c>
      <c r="DG76" s="80">
        <f t="shared" si="9"/>
        <v>0</v>
      </c>
      <c r="DH76" s="80">
        <f t="shared" si="9"/>
        <v>0</v>
      </c>
      <c r="DI76" s="109">
        <f t="shared" si="9"/>
        <v>0</v>
      </c>
      <c r="DJ76" s="80">
        <f t="shared" si="9"/>
        <v>0</v>
      </c>
      <c r="DK76" s="80">
        <f t="shared" si="9"/>
        <v>0</v>
      </c>
      <c r="DL76" s="109">
        <f t="shared" si="9"/>
        <v>0</v>
      </c>
      <c r="DM76" s="80">
        <f t="shared" si="9"/>
        <v>0</v>
      </c>
      <c r="DN76" s="80">
        <f t="shared" si="9"/>
        <v>0</v>
      </c>
      <c r="DO76" s="109">
        <f t="shared" si="9"/>
        <v>0</v>
      </c>
      <c r="DP76" s="80">
        <f t="shared" si="9"/>
        <v>0</v>
      </c>
      <c r="DQ76" s="80">
        <f t="shared" si="9"/>
        <v>0</v>
      </c>
      <c r="DR76" s="80">
        <f t="shared" si="9"/>
        <v>0</v>
      </c>
      <c r="DS76" s="109">
        <f t="shared" si="9"/>
        <v>0</v>
      </c>
      <c r="DT76" s="80">
        <f t="shared" si="9"/>
        <v>0</v>
      </c>
      <c r="DU76" s="80">
        <f t="shared" si="9"/>
        <v>0</v>
      </c>
      <c r="DV76" s="109">
        <f t="shared" si="9"/>
        <v>0</v>
      </c>
      <c r="DW76" s="80">
        <f t="shared" si="9"/>
        <v>0</v>
      </c>
      <c r="DX76" s="80">
        <f t="shared" si="9"/>
        <v>0</v>
      </c>
      <c r="DY76" s="109">
        <f t="shared" si="9"/>
        <v>0</v>
      </c>
      <c r="DZ76" s="80">
        <f t="shared" si="9"/>
        <v>100</v>
      </c>
      <c r="EA76" s="80">
        <f t="shared" si="9"/>
        <v>0</v>
      </c>
      <c r="EB76" s="82"/>
      <c r="EC76" s="82"/>
      <c r="ED76" s="82"/>
      <c r="EE76" s="82"/>
      <c r="EF76" s="82"/>
      <c r="EG76" s="82"/>
      <c r="EH76" s="82"/>
      <c r="EI76" s="82"/>
      <c r="EJ76" s="82"/>
    </row>
    <row r="77" spans="1:140" s="81" customFormat="1" x14ac:dyDescent="0.25">
      <c r="Q77" s="78" t="s">
        <v>47</v>
      </c>
      <c r="R77" s="109">
        <f>MAX(R3:R73)</f>
        <v>1000</v>
      </c>
      <c r="S77" s="80">
        <f>MAX(S3:S73)</f>
        <v>5000</v>
      </c>
      <c r="T77" s="80">
        <f>MAX(T3:T73)</f>
        <v>10000</v>
      </c>
      <c r="U77" s="109">
        <f>MAX(U3:U73)</f>
        <v>500</v>
      </c>
      <c r="V77" s="80">
        <f t="shared" ref="V77:CG77" si="10">MAX(V3:V73)</f>
        <v>1000</v>
      </c>
      <c r="W77" s="80">
        <f t="shared" si="10"/>
        <v>5000</v>
      </c>
      <c r="X77" s="109">
        <f t="shared" si="10"/>
        <v>500</v>
      </c>
      <c r="Y77" s="80">
        <f t="shared" si="10"/>
        <v>1500</v>
      </c>
      <c r="Z77" s="80">
        <f t="shared" si="10"/>
        <v>5000</v>
      </c>
      <c r="AA77" s="109">
        <f t="shared" si="10"/>
        <v>500</v>
      </c>
      <c r="AB77" s="80">
        <f t="shared" si="10"/>
        <v>2500</v>
      </c>
      <c r="AC77" s="80">
        <f t="shared" si="10"/>
        <v>5000</v>
      </c>
      <c r="AD77" s="109">
        <f t="shared" si="10"/>
        <v>1000</v>
      </c>
      <c r="AE77" s="80">
        <f t="shared" si="10"/>
        <v>2500</v>
      </c>
      <c r="AF77" s="80">
        <f t="shared" si="10"/>
        <v>10000</v>
      </c>
      <c r="AG77" s="109">
        <f t="shared" si="10"/>
        <v>500</v>
      </c>
      <c r="AH77" s="80">
        <f t="shared" si="10"/>
        <v>2500</v>
      </c>
      <c r="AI77" s="80">
        <f t="shared" si="10"/>
        <v>5000</v>
      </c>
      <c r="AJ77" s="109">
        <f t="shared" si="10"/>
        <v>500</v>
      </c>
      <c r="AK77" s="80">
        <f t="shared" si="10"/>
        <v>1000</v>
      </c>
      <c r="AL77" s="80">
        <f t="shared" si="10"/>
        <v>5000</v>
      </c>
      <c r="AM77" s="109">
        <f t="shared" si="10"/>
        <v>2500</v>
      </c>
      <c r="AN77" s="80">
        <f t="shared" si="10"/>
        <v>5000</v>
      </c>
      <c r="AO77" s="80">
        <f t="shared" si="10"/>
        <v>10000</v>
      </c>
      <c r="AP77" s="109">
        <f t="shared" si="10"/>
        <v>1000</v>
      </c>
      <c r="AQ77" s="80">
        <f t="shared" si="10"/>
        <v>2500</v>
      </c>
      <c r="AR77" s="80">
        <f t="shared" si="10"/>
        <v>5000</v>
      </c>
      <c r="AS77" s="109">
        <f t="shared" si="10"/>
        <v>500</v>
      </c>
      <c r="AT77" s="80">
        <f t="shared" si="10"/>
        <v>1500</v>
      </c>
      <c r="AU77" s="80">
        <f t="shared" si="10"/>
        <v>5000</v>
      </c>
      <c r="AV77" s="109">
        <f t="shared" si="10"/>
        <v>1000</v>
      </c>
      <c r="AW77" s="80">
        <f t="shared" si="10"/>
        <v>1500</v>
      </c>
      <c r="AX77" s="80">
        <f t="shared" si="10"/>
        <v>3500</v>
      </c>
      <c r="AY77" s="109">
        <f t="shared" si="10"/>
        <v>1000</v>
      </c>
      <c r="AZ77" s="80">
        <f t="shared" si="10"/>
        <v>1500</v>
      </c>
      <c r="BA77" s="80">
        <f t="shared" si="10"/>
        <v>2500</v>
      </c>
      <c r="BB77" s="109">
        <f t="shared" si="10"/>
        <v>5000</v>
      </c>
      <c r="BC77" s="80">
        <f t="shared" si="10"/>
        <v>15000</v>
      </c>
      <c r="BD77" s="80">
        <f t="shared" si="10"/>
        <v>30000</v>
      </c>
      <c r="BE77" s="109">
        <f t="shared" si="10"/>
        <v>50000</v>
      </c>
      <c r="BF77" s="80">
        <f t="shared" si="10"/>
        <v>100000</v>
      </c>
      <c r="BG77" s="80">
        <f t="shared" si="10"/>
        <v>500000</v>
      </c>
      <c r="BH77" s="109">
        <f t="shared" si="10"/>
        <v>600000</v>
      </c>
      <c r="BI77" s="80">
        <f t="shared" si="10"/>
        <v>600000</v>
      </c>
      <c r="BJ77" s="80">
        <f t="shared" si="10"/>
        <v>600000</v>
      </c>
      <c r="BK77" s="80">
        <f t="shared" si="10"/>
        <v>0</v>
      </c>
      <c r="BL77" s="109">
        <f t="shared" si="10"/>
        <v>5000</v>
      </c>
      <c r="BM77" s="80">
        <f t="shared" si="10"/>
        <v>10000</v>
      </c>
      <c r="BN77" s="80">
        <f t="shared" si="10"/>
        <v>20000</v>
      </c>
      <c r="BO77" s="109">
        <f t="shared" si="10"/>
        <v>500</v>
      </c>
      <c r="BP77" s="80">
        <f t="shared" si="10"/>
        <v>2500</v>
      </c>
      <c r="BQ77" s="80">
        <f t="shared" si="10"/>
        <v>10000</v>
      </c>
      <c r="BR77" s="109">
        <f t="shared" si="10"/>
        <v>2500</v>
      </c>
      <c r="BS77" s="80">
        <f t="shared" si="10"/>
        <v>5000</v>
      </c>
      <c r="BT77" s="80">
        <f t="shared" si="10"/>
        <v>25000</v>
      </c>
      <c r="BU77" s="109">
        <f t="shared" si="10"/>
        <v>500</v>
      </c>
      <c r="BV77" s="80">
        <f t="shared" si="10"/>
        <v>2500</v>
      </c>
      <c r="BW77" s="80">
        <f t="shared" si="10"/>
        <v>5000</v>
      </c>
      <c r="BX77" s="109">
        <f t="shared" si="10"/>
        <v>1000</v>
      </c>
      <c r="BY77" s="80">
        <f t="shared" si="10"/>
        <v>5000</v>
      </c>
      <c r="BZ77" s="80">
        <f t="shared" si="10"/>
        <v>2000</v>
      </c>
      <c r="CA77" s="109">
        <f t="shared" si="10"/>
        <v>500</v>
      </c>
      <c r="CB77" s="80">
        <f t="shared" si="10"/>
        <v>1000</v>
      </c>
      <c r="CC77" s="80">
        <f t="shared" si="10"/>
        <v>5000</v>
      </c>
      <c r="CD77" s="109">
        <f t="shared" si="10"/>
        <v>500</v>
      </c>
      <c r="CE77" s="80">
        <f t="shared" si="10"/>
        <v>1000</v>
      </c>
      <c r="CF77" s="80">
        <f t="shared" si="10"/>
        <v>5000</v>
      </c>
      <c r="CG77" s="109">
        <f t="shared" si="10"/>
        <v>10000</v>
      </c>
      <c r="CH77" s="80">
        <f t="shared" ref="CH77:EA77" si="11">MAX(CH3:CH73)</f>
        <v>25000</v>
      </c>
      <c r="CI77" s="80">
        <f t="shared" si="11"/>
        <v>50000</v>
      </c>
      <c r="CJ77" s="80">
        <f t="shared" si="11"/>
        <v>0</v>
      </c>
      <c r="CK77" s="109">
        <f t="shared" si="11"/>
        <v>25000</v>
      </c>
      <c r="CL77" s="80">
        <f t="shared" si="11"/>
        <v>50000</v>
      </c>
      <c r="CM77" s="80">
        <f t="shared" si="11"/>
        <v>100000</v>
      </c>
      <c r="CN77" s="109">
        <f t="shared" si="11"/>
        <v>25000</v>
      </c>
      <c r="CO77" s="80">
        <f t="shared" si="11"/>
        <v>50000</v>
      </c>
      <c r="CP77" s="80">
        <f t="shared" si="11"/>
        <v>100000</v>
      </c>
      <c r="CQ77" s="109">
        <f t="shared" si="11"/>
        <v>25000</v>
      </c>
      <c r="CR77" s="80">
        <f t="shared" si="11"/>
        <v>50000</v>
      </c>
      <c r="CS77" s="80">
        <f t="shared" si="11"/>
        <v>100000</v>
      </c>
      <c r="CT77" s="109">
        <f t="shared" si="11"/>
        <v>25000</v>
      </c>
      <c r="CU77" s="80">
        <f t="shared" si="11"/>
        <v>50000</v>
      </c>
      <c r="CV77" s="80">
        <f t="shared" si="11"/>
        <v>100000</v>
      </c>
      <c r="CW77" s="109">
        <f t="shared" si="11"/>
        <v>2500</v>
      </c>
      <c r="CX77" s="80">
        <f t="shared" si="11"/>
        <v>5000</v>
      </c>
      <c r="CY77" s="80">
        <f t="shared" si="11"/>
        <v>10000</v>
      </c>
      <c r="CZ77" s="109">
        <f t="shared" si="11"/>
        <v>500</v>
      </c>
      <c r="DA77" s="80">
        <f t="shared" si="11"/>
        <v>1500</v>
      </c>
      <c r="DB77" s="80">
        <f t="shared" si="11"/>
        <v>5000</v>
      </c>
      <c r="DC77" s="109">
        <f t="shared" si="11"/>
        <v>100000</v>
      </c>
      <c r="DD77" s="80">
        <f t="shared" si="11"/>
        <v>250000</v>
      </c>
      <c r="DE77" s="80">
        <f t="shared" si="11"/>
        <v>500000</v>
      </c>
      <c r="DF77" s="109">
        <f t="shared" si="11"/>
        <v>100000</v>
      </c>
      <c r="DG77" s="80">
        <f t="shared" si="11"/>
        <v>250000</v>
      </c>
      <c r="DH77" s="80">
        <f t="shared" si="11"/>
        <v>500000</v>
      </c>
      <c r="DI77" s="109">
        <f t="shared" si="11"/>
        <v>2500</v>
      </c>
      <c r="DJ77" s="80">
        <f t="shared" si="11"/>
        <v>5000</v>
      </c>
      <c r="DK77" s="80">
        <f t="shared" si="11"/>
        <v>100000</v>
      </c>
      <c r="DL77" s="109">
        <f t="shared" si="11"/>
        <v>25000</v>
      </c>
      <c r="DM77" s="80">
        <f t="shared" si="11"/>
        <v>50000</v>
      </c>
      <c r="DN77" s="80">
        <f t="shared" si="11"/>
        <v>100000</v>
      </c>
      <c r="DO77" s="109">
        <f t="shared" si="11"/>
        <v>50000</v>
      </c>
      <c r="DP77" s="80">
        <f t="shared" si="11"/>
        <v>100000</v>
      </c>
      <c r="DQ77" s="80">
        <f t="shared" si="11"/>
        <v>750000</v>
      </c>
      <c r="DR77" s="80">
        <f t="shared" si="11"/>
        <v>0</v>
      </c>
      <c r="DS77" s="109">
        <f t="shared" si="11"/>
        <v>10000</v>
      </c>
      <c r="DT77" s="80">
        <f t="shared" si="11"/>
        <v>25000</v>
      </c>
      <c r="DU77" s="80">
        <f t="shared" si="11"/>
        <v>100000</v>
      </c>
      <c r="DV77" s="109">
        <f t="shared" si="11"/>
        <v>1000</v>
      </c>
      <c r="DW77" s="80">
        <f t="shared" si="11"/>
        <v>5000</v>
      </c>
      <c r="DX77" s="80">
        <f t="shared" si="11"/>
        <v>10000</v>
      </c>
      <c r="DY77" s="109">
        <f t="shared" si="11"/>
        <v>10000</v>
      </c>
      <c r="DZ77" s="80">
        <f t="shared" si="11"/>
        <v>25000</v>
      </c>
      <c r="EA77" s="80">
        <f t="shared" si="11"/>
        <v>50000</v>
      </c>
      <c r="EB77" s="82"/>
      <c r="EC77" s="82"/>
      <c r="ED77" s="82"/>
      <c r="EE77" s="82"/>
      <c r="EF77" s="82"/>
      <c r="EG77" s="82"/>
      <c r="EH77" s="82"/>
      <c r="EI77" s="82"/>
      <c r="EJ77" s="82"/>
    </row>
    <row r="79" spans="1:140" x14ac:dyDescent="0.25">
      <c r="R79" s="108">
        <v>1</v>
      </c>
      <c r="U79" s="108">
        <v>2</v>
      </c>
      <c r="X79" s="108">
        <v>3</v>
      </c>
      <c r="AA79" s="108">
        <v>4</v>
      </c>
      <c r="AD79" s="108">
        <v>5</v>
      </c>
      <c r="AG79" s="108">
        <v>6</v>
      </c>
      <c r="AJ79" s="108">
        <v>7</v>
      </c>
      <c r="AM79" s="108">
        <v>8</v>
      </c>
      <c r="AP79" s="108">
        <v>9</v>
      </c>
      <c r="AS79" s="108">
        <v>10</v>
      </c>
      <c r="AV79" s="108">
        <v>11</v>
      </c>
      <c r="AY79" s="108">
        <v>12</v>
      </c>
      <c r="BB79" s="112">
        <v>13</v>
      </c>
      <c r="BE79" s="112">
        <v>14</v>
      </c>
      <c r="BH79" s="112">
        <v>15</v>
      </c>
      <c r="BL79" s="108">
        <v>16</v>
      </c>
      <c r="BO79" s="108">
        <v>17</v>
      </c>
      <c r="BR79" s="108">
        <v>18</v>
      </c>
      <c r="BU79" s="108">
        <v>19</v>
      </c>
      <c r="BX79" s="108">
        <v>20</v>
      </c>
      <c r="CA79" s="108">
        <v>21</v>
      </c>
      <c r="CD79" s="108">
        <v>22</v>
      </c>
      <c r="CG79" s="108">
        <v>23</v>
      </c>
      <c r="CK79" s="112">
        <v>24</v>
      </c>
      <c r="CN79" s="112">
        <v>25</v>
      </c>
      <c r="CQ79" s="112">
        <v>26</v>
      </c>
      <c r="CT79" s="112">
        <v>27</v>
      </c>
      <c r="CW79" s="108">
        <v>28</v>
      </c>
      <c r="CZ79" s="108">
        <v>29</v>
      </c>
      <c r="DC79" s="112">
        <v>30</v>
      </c>
      <c r="DF79" s="112">
        <v>31</v>
      </c>
      <c r="DI79" s="112">
        <v>32</v>
      </c>
      <c r="DL79" s="112">
        <v>33</v>
      </c>
      <c r="DO79" s="112">
        <v>34</v>
      </c>
      <c r="DS79" s="108">
        <v>35</v>
      </c>
      <c r="DV79" s="108">
        <v>36</v>
      </c>
      <c r="DY79" s="108">
        <v>37</v>
      </c>
    </row>
  </sheetData>
  <autoFilter ref="A2:EJ2" xr:uid="{00000000-0009-0000-0000-000003000000}"/>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
  <sheetViews>
    <sheetView workbookViewId="0">
      <selection activeCell="I7" sqref="I7"/>
    </sheetView>
  </sheetViews>
  <sheetFormatPr defaultColWidth="11" defaultRowHeight="41.1" customHeight="1" x14ac:dyDescent="0.25"/>
  <cols>
    <col min="1" max="6" width="15.5" customWidth="1"/>
  </cols>
  <sheetData>
    <row r="1" spans="1:13" ht="41.1" customHeight="1" x14ac:dyDescent="0.35">
      <c r="A1" s="182" t="s">
        <v>90</v>
      </c>
      <c r="B1" s="183"/>
      <c r="C1" s="183"/>
      <c r="D1" s="180" t="s">
        <v>91</v>
      </c>
      <c r="E1" s="181"/>
      <c r="F1" s="181"/>
      <c r="I1" s="160" t="s">
        <v>585</v>
      </c>
      <c r="J1" s="160"/>
      <c r="K1" s="160"/>
      <c r="L1" s="160"/>
      <c r="M1" s="160"/>
    </row>
    <row r="2" spans="1:13" ht="41.1" customHeight="1" x14ac:dyDescent="0.35">
      <c r="A2" s="151">
        <v>1</v>
      </c>
      <c r="B2" s="151">
        <v>2</v>
      </c>
      <c r="C2" s="151">
        <v>3</v>
      </c>
      <c r="D2" s="155">
        <v>1</v>
      </c>
      <c r="E2" s="151">
        <v>2</v>
      </c>
      <c r="F2" s="151">
        <v>3</v>
      </c>
      <c r="I2" s="160"/>
      <c r="J2" s="160"/>
      <c r="K2" s="160"/>
      <c r="L2" s="160"/>
      <c r="M2" s="160"/>
    </row>
    <row r="3" spans="1:13" ht="41.1" customHeight="1" x14ac:dyDescent="0.35">
      <c r="A3" s="152">
        <f>AVERAGE('Survey #1 Data'!R5,'Survey #2 Data'!R4)</f>
        <v>270.65416073159975</v>
      </c>
      <c r="B3" s="152">
        <f>AVERAGE('Survey #1 Data'!S5,'Survey #2 Data'!S4)</f>
        <v>670.04800978063167</v>
      </c>
      <c r="C3" s="152">
        <f>AVERAGE('Survey #1 Data'!T5,'Survey #2 Data'!T4)</f>
        <v>1386.5496177337641</v>
      </c>
      <c r="D3" s="156">
        <f>AVERAGE('Survey #1 Data'!U5,'Survey #2 Data'!U4)</f>
        <v>105.57359307359307</v>
      </c>
      <c r="E3" s="152">
        <f>AVERAGE('Survey #1 Data'!V5,'Survey #2 Data'!V4)</f>
        <v>298.21428571428572</v>
      </c>
      <c r="F3" s="152">
        <f>AVERAGE('Survey #1 Data'!W5,'Survey #2 Data'!W4)</f>
        <v>522.99783549783547</v>
      </c>
      <c r="I3" s="161">
        <f>AVERAGE(D3:D5)</f>
        <v>512.00937950937953</v>
      </c>
      <c r="J3" s="161">
        <f t="shared" ref="J3:K3" si="0">AVERAGE(E3:E5)</f>
        <v>1169.4805194805194</v>
      </c>
      <c r="K3" s="161">
        <f t="shared" si="0"/>
        <v>2426.9300144300146</v>
      </c>
      <c r="L3" s="160"/>
      <c r="M3" s="160"/>
    </row>
    <row r="4" spans="1:13" ht="41.1" customHeight="1" x14ac:dyDescent="0.35">
      <c r="A4" s="153">
        <f>AVERAGE('Survey #1 Data'!R8,'Survey #2 Data'!R7)</f>
        <v>641.77620490649724</v>
      </c>
      <c r="B4" s="153">
        <f>AVERAGE('Survey #1 Data'!S8,'Survey #2 Data'!S7)</f>
        <v>1666.1864330225637</v>
      </c>
      <c r="C4" s="153">
        <f>AVERAGE('Survey #1 Data'!T8,'Survey #2 Data'!T7)</f>
        <v>4149.6432965415315</v>
      </c>
      <c r="D4" s="157">
        <f>AVERAGE('Survey #1 Data'!U8,'Survey #2 Data'!U7)</f>
        <v>220.45454545454544</v>
      </c>
      <c r="E4" s="153">
        <f>AVERAGE('Survey #1 Data'!V8,'Survey #2 Data'!V7)</f>
        <v>585.22727272727275</v>
      </c>
      <c r="F4" s="153">
        <f>AVERAGE('Survey #1 Data'!W8,'Survey #2 Data'!W7)</f>
        <v>1107.7922077922078</v>
      </c>
      <c r="I4" s="162">
        <v>500</v>
      </c>
      <c r="J4" s="162">
        <v>1000</v>
      </c>
      <c r="K4" s="162">
        <v>2500</v>
      </c>
      <c r="L4" s="160"/>
      <c r="M4" s="160"/>
    </row>
    <row r="5" spans="1:13" ht="41.1" customHeight="1" x14ac:dyDescent="0.35">
      <c r="A5" s="154">
        <f>AVERAGE('Survey #1 Data'!R11,'Survey #2 Data'!R10)</f>
        <v>3812.3636491557222</v>
      </c>
      <c r="B5" s="154">
        <f>AVERAGE('Survey #1 Data'!S11,'Survey #2 Data'!S10)</f>
        <v>6840.3844981238271</v>
      </c>
      <c r="C5" s="154">
        <f>AVERAGE('Survey #1 Data'!T11,'Survey #2 Data'!T10)</f>
        <v>13711.777315591982</v>
      </c>
      <c r="D5" s="158">
        <f>AVERAGE('Survey #1 Data'!U11,'Survey #2 Data'!U10)</f>
        <v>1210</v>
      </c>
      <c r="E5" s="154">
        <f>AVERAGE('Survey #1 Data'!V11,'Survey #2 Data'!V10)</f>
        <v>2625</v>
      </c>
      <c r="F5" s="154">
        <f>AVERAGE('Survey #1 Data'!W11,'Survey #2 Data'!W10)</f>
        <v>5650</v>
      </c>
    </row>
  </sheetData>
  <mergeCells count="2">
    <mergeCell ref="D1:F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120"/>
  <sheetViews>
    <sheetView tabSelected="1" workbookViewId="0">
      <pane ySplit="3" topLeftCell="A4" activePane="bottomLeft" state="frozen"/>
      <selection pane="bottomLeft" activeCell="D65" sqref="D65:F65"/>
    </sheetView>
  </sheetViews>
  <sheetFormatPr defaultColWidth="32.125" defaultRowHeight="12.75" x14ac:dyDescent="0.25"/>
  <cols>
    <col min="1" max="1" width="11.375" style="118" customWidth="1"/>
    <col min="2" max="2" width="55.625" style="118" customWidth="1"/>
    <col min="3" max="3" width="26.375" style="119" customWidth="1"/>
    <col min="4" max="7" width="17" style="128" customWidth="1"/>
    <col min="8" max="9" width="15.5" style="120" customWidth="1"/>
    <col min="10" max="10" width="10.625" style="119" customWidth="1"/>
    <col min="11" max="11" width="13.875" style="119" customWidth="1"/>
    <col min="12" max="12" width="15.5" style="119" customWidth="1"/>
    <col min="13" max="16384" width="32.125" style="119"/>
  </cols>
  <sheetData>
    <row r="2" spans="1:11" x14ac:dyDescent="0.25">
      <c r="A2" s="122" t="s">
        <v>370</v>
      </c>
      <c r="B2" s="122" t="s">
        <v>371</v>
      </c>
      <c r="C2" s="123" t="s">
        <v>548</v>
      </c>
      <c r="D2" s="127" t="s">
        <v>373</v>
      </c>
      <c r="E2" s="127" t="s">
        <v>374</v>
      </c>
      <c r="F2" s="127" t="s">
        <v>375</v>
      </c>
      <c r="G2" s="127" t="s">
        <v>376</v>
      </c>
      <c r="H2" s="124" t="s">
        <v>377</v>
      </c>
      <c r="I2" s="124" t="s">
        <v>378</v>
      </c>
      <c r="J2" s="123" t="s">
        <v>372</v>
      </c>
      <c r="K2" s="123" t="s">
        <v>549</v>
      </c>
    </row>
    <row r="3" spans="1:11" x14ac:dyDescent="0.25">
      <c r="A3" s="122"/>
      <c r="B3" s="122"/>
      <c r="C3" s="123"/>
      <c r="D3" s="127" t="s">
        <v>379</v>
      </c>
      <c r="E3" s="127" t="s">
        <v>380</v>
      </c>
      <c r="F3" s="127" t="s">
        <v>381</v>
      </c>
      <c r="G3" s="127" t="s">
        <v>381</v>
      </c>
      <c r="H3" s="124"/>
      <c r="I3" s="124"/>
      <c r="J3" s="123"/>
      <c r="K3" s="123"/>
    </row>
    <row r="5" spans="1:11" x14ac:dyDescent="0.25">
      <c r="A5" s="122" t="s">
        <v>359</v>
      </c>
      <c r="B5" s="122" t="s">
        <v>360</v>
      </c>
      <c r="D5" s="128" t="s">
        <v>361</v>
      </c>
      <c r="J5" s="123"/>
      <c r="K5" s="123"/>
    </row>
    <row r="6" spans="1:11" x14ac:dyDescent="0.25">
      <c r="A6" s="118" t="s">
        <v>362</v>
      </c>
      <c r="B6" s="118" t="s">
        <v>363</v>
      </c>
      <c r="C6" s="119" t="s">
        <v>364</v>
      </c>
      <c r="D6" s="128">
        <v>750</v>
      </c>
    </row>
    <row r="7" spans="1:11" x14ac:dyDescent="0.25">
      <c r="A7" s="118" t="s">
        <v>365</v>
      </c>
      <c r="B7" s="118" t="s">
        <v>366</v>
      </c>
      <c r="C7" s="119" t="s">
        <v>364</v>
      </c>
      <c r="D7" s="128">
        <v>100</v>
      </c>
    </row>
    <row r="8" spans="1:11" x14ac:dyDescent="0.25">
      <c r="A8" s="118" t="s">
        <v>367</v>
      </c>
      <c r="B8" s="118" t="s">
        <v>368</v>
      </c>
      <c r="C8" s="119" t="s">
        <v>364</v>
      </c>
      <c r="D8" s="128">
        <v>400</v>
      </c>
    </row>
    <row r="9" spans="1:11" x14ac:dyDescent="0.25">
      <c r="A9" s="118" t="s">
        <v>550</v>
      </c>
      <c r="B9" s="118" t="s">
        <v>369</v>
      </c>
    </row>
    <row r="11" spans="1:11" x14ac:dyDescent="0.25">
      <c r="A11" s="122" t="s">
        <v>382</v>
      </c>
      <c r="B11" s="122" t="s">
        <v>383</v>
      </c>
      <c r="C11" s="123"/>
      <c r="D11" s="127"/>
      <c r="H11" s="124"/>
      <c r="I11" s="124"/>
      <c r="J11" s="123"/>
    </row>
    <row r="12" spans="1:11" x14ac:dyDescent="0.25">
      <c r="A12" s="118" t="s">
        <v>384</v>
      </c>
      <c r="B12" s="118" t="s">
        <v>573</v>
      </c>
      <c r="C12" s="119" t="s">
        <v>385</v>
      </c>
      <c r="D12" s="128">
        <f>'Survey #2 Data'!G17</f>
        <v>4000</v>
      </c>
      <c r="E12" s="128">
        <f>'Survey #2 Data'!H17</f>
        <v>10000</v>
      </c>
      <c r="F12" s="128">
        <f>'Survey #2 Data'!I17</f>
        <v>20000</v>
      </c>
      <c r="J12" s="119" t="s">
        <v>565</v>
      </c>
      <c r="K12" s="119" t="s">
        <v>564</v>
      </c>
    </row>
    <row r="13" spans="1:11" x14ac:dyDescent="0.25">
      <c r="A13" s="118" t="s">
        <v>48</v>
      </c>
      <c r="B13" s="118" t="s">
        <v>49</v>
      </c>
      <c r="C13" s="119" t="s">
        <v>385</v>
      </c>
      <c r="D13" s="128">
        <f>'Survey #1 Data'!H4</f>
        <v>200</v>
      </c>
      <c r="E13" s="128">
        <f>'Survey #1 Data'!I4</f>
        <v>500</v>
      </c>
      <c r="F13" s="128">
        <f>'Survey #1 Data'!J4</f>
        <v>1000</v>
      </c>
      <c r="J13" s="126" t="s">
        <v>563</v>
      </c>
    </row>
    <row r="14" spans="1:11" x14ac:dyDescent="0.25">
      <c r="A14" s="118" t="s">
        <v>50</v>
      </c>
      <c r="B14" s="118" t="s">
        <v>51</v>
      </c>
      <c r="C14" s="119" t="s">
        <v>385</v>
      </c>
      <c r="D14" s="128">
        <f>'Survey #1 Data'!H5</f>
        <v>250</v>
      </c>
      <c r="E14" s="128">
        <f>'Survey #1 Data'!I5</f>
        <v>500</v>
      </c>
      <c r="F14" s="128">
        <f>'Survey #1 Data'!J5</f>
        <v>1000</v>
      </c>
      <c r="J14" s="126" t="s">
        <v>563</v>
      </c>
    </row>
    <row r="15" spans="1:11" x14ac:dyDescent="0.25">
      <c r="A15" s="118" t="s">
        <v>52</v>
      </c>
      <c r="B15" s="118" t="s">
        <v>53</v>
      </c>
      <c r="C15" s="119" t="s">
        <v>385</v>
      </c>
      <c r="D15" s="128">
        <f>'Survey #1 Data'!H9</f>
        <v>100</v>
      </c>
      <c r="E15" s="128">
        <f>'Survey #1 Data'!I9</f>
        <v>500</v>
      </c>
      <c r="F15" s="128">
        <f>'Survey #1 Data'!J9</f>
        <v>850</v>
      </c>
      <c r="J15" s="126" t="s">
        <v>563</v>
      </c>
    </row>
    <row r="16" spans="1:11" x14ac:dyDescent="0.25">
      <c r="A16" s="118" t="s">
        <v>386</v>
      </c>
      <c r="B16" s="118" t="s">
        <v>387</v>
      </c>
      <c r="C16" s="119" t="s">
        <v>385</v>
      </c>
      <c r="D16" s="159">
        <f>'S1+S2 Rank'!D4</f>
        <v>220.45454545454544</v>
      </c>
      <c r="E16" s="159">
        <f>'S1+S2 Rank'!E4</f>
        <v>585.22727272727275</v>
      </c>
      <c r="F16" s="159">
        <f>'S1+S2 Rank'!F4</f>
        <v>1107.7922077922078</v>
      </c>
      <c r="J16" s="119" t="s">
        <v>552</v>
      </c>
      <c r="K16" s="119" t="s">
        <v>583</v>
      </c>
    </row>
    <row r="17" spans="1:11" x14ac:dyDescent="0.25">
      <c r="A17" s="118" t="s">
        <v>388</v>
      </c>
      <c r="B17" s="118" t="s">
        <v>389</v>
      </c>
      <c r="C17" s="119" t="s">
        <v>385</v>
      </c>
      <c r="D17" s="159">
        <f>'S1+S2 Rank'!D4</f>
        <v>220.45454545454544</v>
      </c>
      <c r="E17" s="159">
        <f>'S1+S2 Rank'!E4</f>
        <v>585.22727272727275</v>
      </c>
      <c r="F17" s="159">
        <f>'S1+S2 Rank'!F4</f>
        <v>1107.7922077922078</v>
      </c>
      <c r="J17" s="119" t="s">
        <v>552</v>
      </c>
      <c r="K17" s="119" t="s">
        <v>583</v>
      </c>
    </row>
    <row r="18" spans="1:11" x14ac:dyDescent="0.25">
      <c r="A18" s="118" t="s">
        <v>390</v>
      </c>
      <c r="B18" s="118" t="s">
        <v>391</v>
      </c>
      <c r="C18" s="119" t="s">
        <v>385</v>
      </c>
      <c r="D18" s="159">
        <f>'S1+S2 Rank'!D4</f>
        <v>220.45454545454544</v>
      </c>
      <c r="E18" s="159">
        <f>'S1+S2 Rank'!E4</f>
        <v>585.22727272727275</v>
      </c>
      <c r="F18" s="159">
        <f>'S1+S2 Rank'!F4</f>
        <v>1107.7922077922078</v>
      </c>
      <c r="J18" s="119" t="s">
        <v>552</v>
      </c>
      <c r="K18" s="119" t="s">
        <v>583</v>
      </c>
    </row>
    <row r="19" spans="1:11" x14ac:dyDescent="0.25">
      <c r="A19" s="122" t="s">
        <v>392</v>
      </c>
      <c r="B19" s="122" t="s">
        <v>393</v>
      </c>
      <c r="J19" s="123"/>
      <c r="K19" s="123"/>
    </row>
    <row r="20" spans="1:11" x14ac:dyDescent="0.25">
      <c r="A20" s="118" t="s">
        <v>394</v>
      </c>
      <c r="B20" s="118" t="s">
        <v>395</v>
      </c>
      <c r="C20" s="119" t="s">
        <v>396</v>
      </c>
      <c r="D20" s="159">
        <f>'S1+S2 Rank'!D3</f>
        <v>105.57359307359307</v>
      </c>
      <c r="E20" s="159">
        <f>'S1+S2 Rank'!E3</f>
        <v>298.21428571428572</v>
      </c>
      <c r="F20" s="159">
        <f>'S1+S2 Rank'!F3</f>
        <v>522.99783549783547</v>
      </c>
      <c r="J20" s="119" t="s">
        <v>552</v>
      </c>
      <c r="K20" s="119" t="s">
        <v>584</v>
      </c>
    </row>
    <row r="22" spans="1:11" x14ac:dyDescent="0.25">
      <c r="A22" s="122" t="s">
        <v>397</v>
      </c>
      <c r="B22" s="118" t="s">
        <v>398</v>
      </c>
    </row>
    <row r="23" spans="1:11" x14ac:dyDescent="0.25">
      <c r="A23" s="118" t="s">
        <v>399</v>
      </c>
      <c r="B23" s="118" t="s">
        <v>400</v>
      </c>
      <c r="C23" s="119" t="s">
        <v>396</v>
      </c>
      <c r="D23" s="128">
        <f>'Survey #2 Data'!G17</f>
        <v>4000</v>
      </c>
      <c r="E23" s="128">
        <f>'Survey #2 Data'!H17</f>
        <v>10000</v>
      </c>
      <c r="F23" s="128">
        <f>'Survey #2 Data'!I17</f>
        <v>20000</v>
      </c>
      <c r="J23" s="119" t="s">
        <v>565</v>
      </c>
      <c r="K23" s="119" t="s">
        <v>553</v>
      </c>
    </row>
    <row r="24" spans="1:11" x14ac:dyDescent="0.25">
      <c r="A24" s="118" t="s">
        <v>401</v>
      </c>
      <c r="B24" s="118" t="s">
        <v>402</v>
      </c>
      <c r="C24" s="119" t="s">
        <v>396</v>
      </c>
      <c r="D24" s="128" t="s">
        <v>551</v>
      </c>
      <c r="E24" s="128" t="s">
        <v>551</v>
      </c>
      <c r="F24" s="128" t="s">
        <v>551</v>
      </c>
      <c r="K24" s="119" t="s">
        <v>552</v>
      </c>
    </row>
    <row r="25" spans="1:11" s="116" customFormat="1" x14ac:dyDescent="0.25">
      <c r="A25" s="115" t="s">
        <v>403</v>
      </c>
      <c r="B25" s="115" t="s">
        <v>404</v>
      </c>
      <c r="C25" s="116" t="s">
        <v>396</v>
      </c>
      <c r="D25" s="129">
        <v>250</v>
      </c>
      <c r="E25" s="129" t="s">
        <v>406</v>
      </c>
      <c r="F25" s="129" t="s">
        <v>407</v>
      </c>
      <c r="G25" s="129"/>
      <c r="H25" s="117"/>
      <c r="I25" s="117"/>
      <c r="K25" s="116" t="s">
        <v>405</v>
      </c>
    </row>
    <row r="26" spans="1:11" s="116" customFormat="1" x14ac:dyDescent="0.25">
      <c r="A26" s="115"/>
      <c r="B26" s="115"/>
      <c r="D26" s="129" t="s">
        <v>409</v>
      </c>
      <c r="E26" s="129" t="s">
        <v>410</v>
      </c>
      <c r="F26" s="129">
        <v>1000</v>
      </c>
      <c r="G26" s="129"/>
      <c r="H26" s="117"/>
      <c r="I26" s="117"/>
      <c r="K26" s="116" t="s">
        <v>408</v>
      </c>
    </row>
    <row r="27" spans="1:11" x14ac:dyDescent="0.25">
      <c r="D27" s="128">
        <f>'Survey #2 Data'!P18</f>
        <v>212.5</v>
      </c>
      <c r="E27" s="128">
        <f>'Survey #2 Data'!Q18</f>
        <v>562.5</v>
      </c>
      <c r="F27" s="128">
        <f>'Survey #2 Data'!R18</f>
        <v>1056.25</v>
      </c>
      <c r="J27" s="119" t="s">
        <v>565</v>
      </c>
      <c r="K27" s="119" t="s">
        <v>554</v>
      </c>
    </row>
    <row r="28" spans="1:11" x14ac:dyDescent="0.25">
      <c r="A28" s="118" t="s">
        <v>411</v>
      </c>
      <c r="B28" s="118" t="s">
        <v>412</v>
      </c>
      <c r="C28" s="119" t="s">
        <v>385</v>
      </c>
      <c r="D28" s="128">
        <f>'Survey #2 Data'!G12</f>
        <v>100</v>
      </c>
      <c r="E28" s="128">
        <f>'Survey #2 Data'!H12</f>
        <v>250</v>
      </c>
      <c r="F28" s="128">
        <f>'Survey #2 Data'!I12</f>
        <v>500</v>
      </c>
      <c r="J28" s="119" t="s">
        <v>565</v>
      </c>
    </row>
    <row r="29" spans="1:11" x14ac:dyDescent="0.25">
      <c r="A29" s="118" t="s">
        <v>54</v>
      </c>
      <c r="B29" s="118" t="s">
        <v>85</v>
      </c>
      <c r="C29" s="119" t="s">
        <v>396</v>
      </c>
      <c r="D29" s="128">
        <f>'Survey #1 Data'!H7</f>
        <v>100</v>
      </c>
      <c r="E29" s="128">
        <f>'Survey #1 Data'!I7</f>
        <v>250</v>
      </c>
      <c r="F29" s="128">
        <f>'Survey #1 Data'!J7</f>
        <v>500</v>
      </c>
      <c r="J29" s="126" t="s">
        <v>563</v>
      </c>
    </row>
    <row r="30" spans="1:11" x14ac:dyDescent="0.25">
      <c r="A30" s="118" t="s">
        <v>413</v>
      </c>
      <c r="B30" s="118" t="s">
        <v>414</v>
      </c>
      <c r="C30" s="119" t="s">
        <v>396</v>
      </c>
      <c r="D30" s="128">
        <f>'Survey #2 Data'!G22</f>
        <v>100</v>
      </c>
      <c r="E30" s="128">
        <f>'Survey #2 Data'!H22</f>
        <v>225</v>
      </c>
      <c r="F30" s="128">
        <f>'Survey #2 Data'!I22</f>
        <v>500</v>
      </c>
      <c r="J30" s="119" t="s">
        <v>565</v>
      </c>
    </row>
    <row r="31" spans="1:11" x14ac:dyDescent="0.25">
      <c r="A31" s="118" t="s">
        <v>415</v>
      </c>
      <c r="B31" s="118" t="s">
        <v>416</v>
      </c>
      <c r="C31" s="119" t="s">
        <v>385</v>
      </c>
      <c r="D31" s="128">
        <f>'Survey #2 Data'!G23</f>
        <v>100</v>
      </c>
      <c r="E31" s="128">
        <f>'Survey #2 Data'!H23</f>
        <v>225</v>
      </c>
      <c r="F31" s="128">
        <f>'Survey #2 Data'!I23</f>
        <v>500</v>
      </c>
      <c r="J31" s="119" t="s">
        <v>565</v>
      </c>
    </row>
    <row r="32" spans="1:11" x14ac:dyDescent="0.25">
      <c r="A32" s="118" t="s">
        <v>417</v>
      </c>
      <c r="B32" s="118" t="s">
        <v>418</v>
      </c>
      <c r="C32" s="119" t="s">
        <v>396</v>
      </c>
      <c r="D32" s="128">
        <f>'Survey #2 Data'!G11</f>
        <v>100</v>
      </c>
      <c r="E32" s="128">
        <f>'Survey #2 Data'!H11</f>
        <v>250</v>
      </c>
      <c r="F32" s="128">
        <f>'Survey #2 Data'!I11</f>
        <v>500</v>
      </c>
      <c r="J32" s="119" t="s">
        <v>565</v>
      </c>
    </row>
    <row r="33" spans="1:11" x14ac:dyDescent="0.25">
      <c r="A33" s="118" t="s">
        <v>55</v>
      </c>
      <c r="B33" s="118" t="s">
        <v>56</v>
      </c>
      <c r="C33" s="119" t="s">
        <v>396</v>
      </c>
      <c r="D33" s="128">
        <f>'Survey #1 Data'!H8</f>
        <v>1000</v>
      </c>
      <c r="E33" s="128">
        <f>'Survey #1 Data'!I8</f>
        <v>2000</v>
      </c>
      <c r="F33" s="128">
        <f>'Survey #1 Data'!J8</f>
        <v>4500</v>
      </c>
      <c r="J33" s="126" t="s">
        <v>563</v>
      </c>
    </row>
    <row r="34" spans="1:11" x14ac:dyDescent="0.25">
      <c r="A34" s="118" t="s">
        <v>57</v>
      </c>
      <c r="B34" s="118" t="s">
        <v>58</v>
      </c>
      <c r="C34" s="119" t="s">
        <v>396</v>
      </c>
      <c r="D34" s="128">
        <f>'Survey #1 Data'!H9</f>
        <v>100</v>
      </c>
      <c r="E34" s="128">
        <f>'Survey #1 Data'!I9</f>
        <v>500</v>
      </c>
      <c r="F34" s="128">
        <f>'Survey #1 Data'!J9</f>
        <v>850</v>
      </c>
      <c r="J34" s="126" t="s">
        <v>563</v>
      </c>
    </row>
    <row r="35" spans="1:11" s="116" customFormat="1" x14ac:dyDescent="0.25">
      <c r="A35" s="115" t="s">
        <v>419</v>
      </c>
      <c r="B35" s="115" t="s">
        <v>420</v>
      </c>
      <c r="C35" s="116" t="s">
        <v>396</v>
      </c>
      <c r="D35" s="129">
        <v>250</v>
      </c>
      <c r="E35" s="129" t="s">
        <v>406</v>
      </c>
      <c r="F35" s="129" t="s">
        <v>407</v>
      </c>
      <c r="G35" s="129"/>
      <c r="H35" s="117"/>
      <c r="I35" s="117"/>
      <c r="K35" s="116" t="s">
        <v>405</v>
      </c>
    </row>
    <row r="36" spans="1:11" s="116" customFormat="1" x14ac:dyDescent="0.25">
      <c r="A36" s="115" t="s">
        <v>419</v>
      </c>
      <c r="B36" s="115" t="s">
        <v>420</v>
      </c>
      <c r="D36" s="129" t="s">
        <v>409</v>
      </c>
      <c r="E36" s="129" t="s">
        <v>410</v>
      </c>
      <c r="F36" s="129">
        <v>1000</v>
      </c>
      <c r="G36" s="129"/>
      <c r="H36" s="117"/>
      <c r="I36" s="117"/>
      <c r="K36" s="116" t="s">
        <v>408</v>
      </c>
    </row>
    <row r="37" spans="1:11" x14ac:dyDescent="0.25">
      <c r="A37" s="118" t="s">
        <v>419</v>
      </c>
      <c r="D37" s="128">
        <f>'Survey #2 Data'!G18</f>
        <v>500</v>
      </c>
      <c r="E37" s="128">
        <f>'Survey #2 Data'!H18</f>
        <v>1000</v>
      </c>
      <c r="F37" s="128">
        <f>'Survey #2 Data'!I18</f>
        <v>2000</v>
      </c>
      <c r="J37" s="119" t="s">
        <v>565</v>
      </c>
      <c r="K37" s="119" t="s">
        <v>574</v>
      </c>
    </row>
    <row r="38" spans="1:11" x14ac:dyDescent="0.25">
      <c r="A38" s="118" t="s">
        <v>421</v>
      </c>
      <c r="B38" s="118" t="s">
        <v>422</v>
      </c>
      <c r="C38" s="119" t="s">
        <v>396</v>
      </c>
      <c r="D38" s="128">
        <f>'Survey #2 Data'!G20</f>
        <v>100</v>
      </c>
      <c r="E38" s="128">
        <f>'Survey #2 Data'!H20</f>
        <v>500</v>
      </c>
      <c r="F38" s="128">
        <f>'Survey #2 Data'!I20</f>
        <v>1000</v>
      </c>
      <c r="J38" s="119" t="s">
        <v>565</v>
      </c>
    </row>
    <row r="39" spans="1:11" x14ac:dyDescent="0.25">
      <c r="A39" s="118" t="s">
        <v>59</v>
      </c>
      <c r="B39" s="118" t="s">
        <v>60</v>
      </c>
      <c r="C39" s="119" t="s">
        <v>396</v>
      </c>
      <c r="D39" s="128">
        <f>'Survey #1 Data'!H10</f>
        <v>100</v>
      </c>
      <c r="E39" s="128">
        <v>200</v>
      </c>
      <c r="F39" s="128">
        <v>500</v>
      </c>
      <c r="J39" s="126" t="s">
        <v>563</v>
      </c>
    </row>
    <row r="40" spans="1:11" x14ac:dyDescent="0.25">
      <c r="A40" s="118" t="s">
        <v>423</v>
      </c>
      <c r="B40" s="118" t="s">
        <v>424</v>
      </c>
      <c r="C40" s="119" t="s">
        <v>396</v>
      </c>
      <c r="D40" s="128">
        <f>'Survey #2 Data'!G25</f>
        <v>100</v>
      </c>
      <c r="E40" s="128">
        <f>'Survey #2 Data'!H25</f>
        <v>275</v>
      </c>
      <c r="F40" s="128">
        <f>'Survey #2 Data'!I25</f>
        <v>500</v>
      </c>
      <c r="J40" s="119" t="s">
        <v>565</v>
      </c>
    </row>
    <row r="42" spans="1:11" x14ac:dyDescent="0.25">
      <c r="A42" s="122" t="s">
        <v>425</v>
      </c>
      <c r="B42" s="122" t="s">
        <v>426</v>
      </c>
    </row>
    <row r="43" spans="1:11" x14ac:dyDescent="0.25">
      <c r="A43" s="118" t="s">
        <v>427</v>
      </c>
      <c r="B43" s="118" t="s">
        <v>428</v>
      </c>
      <c r="C43" s="119" t="s">
        <v>396</v>
      </c>
      <c r="D43" s="128">
        <f>'Survey #2 Data'!G17</f>
        <v>4000</v>
      </c>
      <c r="E43" s="128">
        <f>'Survey #2 Data'!H17</f>
        <v>10000</v>
      </c>
      <c r="F43" s="128">
        <f>'Survey #2 Data'!I17</f>
        <v>20000</v>
      </c>
      <c r="J43" s="119" t="s">
        <v>565</v>
      </c>
      <c r="K43" s="119" t="s">
        <v>555</v>
      </c>
    </row>
    <row r="44" spans="1:11" x14ac:dyDescent="0.25">
      <c r="A44" s="118" t="s">
        <v>429</v>
      </c>
      <c r="B44" s="118" t="s">
        <v>430</v>
      </c>
      <c r="C44" s="119" t="s">
        <v>396</v>
      </c>
      <c r="D44" s="128">
        <f>'Survey #2 Data'!Q32</f>
        <v>175</v>
      </c>
      <c r="E44" s="128">
        <f>'Survey #2 Data'!R32</f>
        <v>625</v>
      </c>
      <c r="F44" s="128">
        <f>'Survey #2 Data'!S32</f>
        <v>750</v>
      </c>
      <c r="J44" s="119" t="s">
        <v>565</v>
      </c>
      <c r="K44" s="119" t="s">
        <v>556</v>
      </c>
    </row>
    <row r="45" spans="1:11" x14ac:dyDescent="0.25">
      <c r="A45" s="118" t="s">
        <v>431</v>
      </c>
      <c r="B45" s="118" t="s">
        <v>432</v>
      </c>
      <c r="C45" s="119" t="s">
        <v>396</v>
      </c>
      <c r="D45" s="128">
        <v>112.5</v>
      </c>
      <c r="E45" s="128">
        <v>375</v>
      </c>
      <c r="F45" s="128">
        <v>750</v>
      </c>
      <c r="J45" s="119" t="s">
        <v>565</v>
      </c>
      <c r="K45" s="119" t="s">
        <v>557</v>
      </c>
    </row>
    <row r="46" spans="1:11" x14ac:dyDescent="0.25">
      <c r="A46" s="118" t="s">
        <v>433</v>
      </c>
      <c r="B46" s="118" t="s">
        <v>434</v>
      </c>
      <c r="C46" s="119" t="s">
        <v>385</v>
      </c>
      <c r="D46" s="159">
        <f>'S1+S2 Rank'!D4</f>
        <v>220.45454545454544</v>
      </c>
      <c r="E46" s="159">
        <f>'S1+S2 Rank'!E4</f>
        <v>585.22727272727275</v>
      </c>
      <c r="F46" s="159">
        <f>'S1+S2 Rank'!F4</f>
        <v>1107.7922077922078</v>
      </c>
      <c r="J46" s="119" t="s">
        <v>552</v>
      </c>
      <c r="K46" s="119" t="s">
        <v>583</v>
      </c>
    </row>
    <row r="47" spans="1:11" x14ac:dyDescent="0.25">
      <c r="A47" s="118" t="s">
        <v>435</v>
      </c>
      <c r="B47" s="118" t="s">
        <v>436</v>
      </c>
      <c r="C47" s="119" t="s">
        <v>396</v>
      </c>
      <c r="D47" s="128">
        <f>'Survey #1 Data'!H7</f>
        <v>100</v>
      </c>
      <c r="E47" s="128">
        <f>'Survey #1 Data'!I7</f>
        <v>250</v>
      </c>
      <c r="F47" s="128">
        <f>'Survey #1 Data'!J7</f>
        <v>500</v>
      </c>
      <c r="J47" s="119" t="s">
        <v>565</v>
      </c>
    </row>
    <row r="48" spans="1:11" s="116" customFormat="1" x14ac:dyDescent="0.25">
      <c r="A48" s="115" t="s">
        <v>437</v>
      </c>
      <c r="B48" s="115" t="s">
        <v>438</v>
      </c>
      <c r="C48" s="116" t="s">
        <v>396</v>
      </c>
      <c r="D48" s="129" t="s">
        <v>439</v>
      </c>
      <c r="E48" s="129">
        <v>150</v>
      </c>
      <c r="F48" s="129">
        <v>500</v>
      </c>
      <c r="G48" s="129"/>
      <c r="H48" s="121" t="s">
        <v>337</v>
      </c>
      <c r="I48" s="121"/>
    </row>
    <row r="49" spans="1:11" x14ac:dyDescent="0.25">
      <c r="D49" s="128">
        <f>'Survey #2 Data'!G31</f>
        <v>50</v>
      </c>
      <c r="E49" s="128">
        <f>'Survey #2 Data'!H31</f>
        <v>100</v>
      </c>
      <c r="F49" s="128">
        <f>'Survey #2 Data'!I31</f>
        <v>200</v>
      </c>
      <c r="H49" s="125"/>
      <c r="I49" s="125"/>
      <c r="J49" s="119" t="s">
        <v>565</v>
      </c>
    </row>
    <row r="50" spans="1:11" s="116" customFormat="1" x14ac:dyDescent="0.25">
      <c r="A50" s="115" t="s">
        <v>440</v>
      </c>
      <c r="B50" s="115" t="s">
        <v>416</v>
      </c>
      <c r="C50" s="116" t="s">
        <v>385</v>
      </c>
      <c r="D50" s="129" t="s">
        <v>442</v>
      </c>
      <c r="E50" s="129" t="s">
        <v>443</v>
      </c>
      <c r="F50" s="129">
        <v>250</v>
      </c>
      <c r="G50" s="129"/>
      <c r="H50" s="121" t="s">
        <v>337</v>
      </c>
      <c r="I50" s="121" t="s">
        <v>441</v>
      </c>
    </row>
    <row r="51" spans="1:11" x14ac:dyDescent="0.25">
      <c r="D51" s="128">
        <f>'Survey #2 Data'!G23</f>
        <v>100</v>
      </c>
      <c r="E51" s="128">
        <f>'Survey #2 Data'!H23</f>
        <v>225</v>
      </c>
      <c r="F51" s="128">
        <f>'Survey #2 Data'!I23</f>
        <v>500</v>
      </c>
      <c r="H51" s="125"/>
      <c r="I51" s="125"/>
      <c r="J51" s="119" t="s">
        <v>565</v>
      </c>
      <c r="K51" s="119" t="s">
        <v>558</v>
      </c>
    </row>
    <row r="52" spans="1:11" x14ac:dyDescent="0.25">
      <c r="A52" s="118" t="s">
        <v>444</v>
      </c>
      <c r="B52" s="118" t="s">
        <v>418</v>
      </c>
      <c r="C52" s="119" t="s">
        <v>396</v>
      </c>
      <c r="D52" s="128">
        <f>'Survey #2 Data'!G11</f>
        <v>100</v>
      </c>
      <c r="E52" s="128">
        <f>'Survey #2 Data'!H11</f>
        <v>250</v>
      </c>
      <c r="F52" s="128">
        <f>'Survey #2 Data'!I11</f>
        <v>500</v>
      </c>
      <c r="J52" s="119" t="s">
        <v>565</v>
      </c>
      <c r="K52" s="119" t="s">
        <v>559</v>
      </c>
    </row>
    <row r="53" spans="1:11" x14ac:dyDescent="0.25">
      <c r="A53" s="118" t="s">
        <v>61</v>
      </c>
      <c r="B53" s="118" t="s">
        <v>62</v>
      </c>
      <c r="C53" s="119" t="s">
        <v>385</v>
      </c>
      <c r="D53" s="128">
        <f>'Survey #1 Data'!H11</f>
        <v>250</v>
      </c>
      <c r="E53" s="128">
        <f>'Survey #1 Data'!I11</f>
        <v>500</v>
      </c>
      <c r="F53" s="128">
        <f>'Survey #1 Data'!J11</f>
        <v>750</v>
      </c>
      <c r="J53" s="126" t="s">
        <v>563</v>
      </c>
    </row>
    <row r="54" spans="1:11" x14ac:dyDescent="0.25">
      <c r="A54" s="118" t="s">
        <v>445</v>
      </c>
      <c r="B54" s="118" t="s">
        <v>446</v>
      </c>
      <c r="C54" s="119" t="s">
        <v>396</v>
      </c>
      <c r="D54" s="128">
        <f>'Survey #2 Data'!G17</f>
        <v>4000</v>
      </c>
      <c r="E54" s="128">
        <f>'Survey #2 Data'!H17</f>
        <v>10000</v>
      </c>
      <c r="F54" s="128">
        <f>'Survey #2 Data'!I17</f>
        <v>20000</v>
      </c>
      <c r="J54" s="119" t="s">
        <v>565</v>
      </c>
      <c r="K54" s="119" t="s">
        <v>553</v>
      </c>
    </row>
    <row r="55" spans="1:11" x14ac:dyDescent="0.25">
      <c r="A55" s="118" t="s">
        <v>447</v>
      </c>
      <c r="B55" s="118" t="s">
        <v>448</v>
      </c>
      <c r="C55" s="119" t="s">
        <v>396</v>
      </c>
      <c r="D55" s="128">
        <f>'Survey #1 Data'!H8</f>
        <v>1000</v>
      </c>
      <c r="E55" s="128">
        <f>'Survey #1 Data'!I8</f>
        <v>2000</v>
      </c>
      <c r="F55" s="128">
        <f>'Survey #1 Data'!J8</f>
        <v>4500</v>
      </c>
      <c r="J55" s="119" t="s">
        <v>563</v>
      </c>
    </row>
    <row r="56" spans="1:11" x14ac:dyDescent="0.25">
      <c r="A56" s="118" t="s">
        <v>449</v>
      </c>
      <c r="B56" s="118" t="s">
        <v>450</v>
      </c>
      <c r="C56" s="119" t="s">
        <v>396</v>
      </c>
      <c r="D56" s="128">
        <f>'Survey #2 Data'!Q33</f>
        <v>300</v>
      </c>
      <c r="E56" s="128">
        <f>'Survey #2 Data'!R33</f>
        <v>625</v>
      </c>
      <c r="F56" s="128">
        <f>'Survey #2 Data'!S33</f>
        <v>2250</v>
      </c>
      <c r="J56" s="119" t="s">
        <v>565</v>
      </c>
    </row>
    <row r="57" spans="1:11" x14ac:dyDescent="0.25">
      <c r="A57" s="118" t="s">
        <v>451</v>
      </c>
      <c r="B57" s="118" t="s">
        <v>452</v>
      </c>
      <c r="C57" s="119" t="s">
        <v>396</v>
      </c>
      <c r="D57" s="128">
        <f>'Survey #2 Data'!Q33</f>
        <v>300</v>
      </c>
      <c r="E57" s="128">
        <f>'Survey #2 Data'!R33</f>
        <v>625</v>
      </c>
      <c r="F57" s="128">
        <f>'Survey #2 Data'!S33</f>
        <v>2250</v>
      </c>
      <c r="J57" s="119" t="s">
        <v>565</v>
      </c>
      <c r="K57" s="119" t="s">
        <v>560</v>
      </c>
    </row>
    <row r="58" spans="1:11" x14ac:dyDescent="0.25">
      <c r="A58" s="118" t="s">
        <v>63</v>
      </c>
      <c r="B58" s="118" t="s">
        <v>64</v>
      </c>
      <c r="C58" s="119" t="s">
        <v>396</v>
      </c>
      <c r="D58" s="128">
        <f>'Survey #1 Data'!H12</f>
        <v>100</v>
      </c>
      <c r="E58" s="128">
        <f>'Survey #1 Data'!I12</f>
        <v>500</v>
      </c>
      <c r="F58" s="128">
        <f>'Survey #1 Data'!J12</f>
        <v>700</v>
      </c>
      <c r="J58" s="126" t="s">
        <v>563</v>
      </c>
    </row>
    <row r="59" spans="1:11" x14ac:dyDescent="0.25">
      <c r="A59" s="118" t="s">
        <v>65</v>
      </c>
      <c r="B59" s="118" t="s">
        <v>66</v>
      </c>
      <c r="C59" s="119" t="s">
        <v>396</v>
      </c>
      <c r="D59" s="128">
        <f>'Survey #1 Data'!H13</f>
        <v>100</v>
      </c>
      <c r="E59" s="128">
        <f>'Survey #1 Data'!I13</f>
        <v>300</v>
      </c>
      <c r="F59" s="128">
        <f>'Survey #1 Data'!J13</f>
        <v>500</v>
      </c>
      <c r="J59" s="126" t="s">
        <v>563</v>
      </c>
    </row>
    <row r="60" spans="1:11" ht="27.95" customHeight="1" x14ac:dyDescent="0.25">
      <c r="D60" s="127" t="s">
        <v>454</v>
      </c>
      <c r="E60" s="127" t="s">
        <v>455</v>
      </c>
      <c r="F60" s="127" t="s">
        <v>455</v>
      </c>
      <c r="G60" s="127"/>
      <c r="H60" s="123" t="s">
        <v>453</v>
      </c>
    </row>
    <row r="61" spans="1:11" s="116" customFormat="1" ht="21.95" customHeight="1" x14ac:dyDescent="0.25">
      <c r="A61" s="115" t="s">
        <v>456</v>
      </c>
      <c r="B61" s="115" t="s">
        <v>457</v>
      </c>
      <c r="C61" s="116" t="s">
        <v>385</v>
      </c>
      <c r="D61" s="129" t="s">
        <v>460</v>
      </c>
      <c r="E61" s="129" t="s">
        <v>461</v>
      </c>
      <c r="F61" s="129" t="s">
        <v>462</v>
      </c>
      <c r="G61" s="129"/>
      <c r="H61" s="116" t="s">
        <v>459</v>
      </c>
      <c r="I61" s="121"/>
      <c r="K61" s="116" t="s">
        <v>458</v>
      </c>
    </row>
    <row r="62" spans="1:11" x14ac:dyDescent="0.25">
      <c r="D62" s="128">
        <f>'Survey #2 Data'!Q36</f>
        <v>125</v>
      </c>
      <c r="E62" s="128">
        <f>'Survey #2 Data'!R36</f>
        <v>562.5</v>
      </c>
      <c r="F62" s="128">
        <f>'Survey #2 Data'!S36</f>
        <v>1000</v>
      </c>
      <c r="J62" s="119" t="s">
        <v>565</v>
      </c>
      <c r="K62" s="119" t="s">
        <v>566</v>
      </c>
    </row>
    <row r="63" spans="1:11" x14ac:dyDescent="0.25">
      <c r="A63" s="122" t="s">
        <v>463</v>
      </c>
      <c r="B63" s="122" t="s">
        <v>464</v>
      </c>
      <c r="J63" s="123"/>
      <c r="K63" s="123"/>
    </row>
    <row r="64" spans="1:11" x14ac:dyDescent="0.25">
      <c r="A64" s="118" t="s">
        <v>465</v>
      </c>
      <c r="B64" s="118" t="s">
        <v>466</v>
      </c>
      <c r="C64" s="119" t="s">
        <v>396</v>
      </c>
      <c r="D64" s="128">
        <f>'Survey #2 Data'!G17</f>
        <v>4000</v>
      </c>
      <c r="E64" s="128">
        <f>'Survey #2 Data'!H17</f>
        <v>10000</v>
      </c>
      <c r="F64" s="128">
        <f>'Survey #2 Data'!I17</f>
        <v>20000</v>
      </c>
      <c r="K64" s="119" t="s">
        <v>561</v>
      </c>
    </row>
    <row r="65" spans="1:11" x14ac:dyDescent="0.25">
      <c r="A65" s="118" t="s">
        <v>467</v>
      </c>
      <c r="B65" s="118" t="s">
        <v>468</v>
      </c>
      <c r="C65" s="119" t="s">
        <v>396</v>
      </c>
      <c r="D65" s="128" t="s">
        <v>551</v>
      </c>
      <c r="E65" s="128" t="s">
        <v>551</v>
      </c>
      <c r="F65" s="128" t="s">
        <v>551</v>
      </c>
      <c r="K65" s="119" t="s">
        <v>552</v>
      </c>
    </row>
    <row r="66" spans="1:11" x14ac:dyDescent="0.25">
      <c r="A66" s="118" t="s">
        <v>469</v>
      </c>
      <c r="B66" s="118" t="s">
        <v>470</v>
      </c>
      <c r="C66" s="119" t="s">
        <v>396</v>
      </c>
      <c r="D66" s="128">
        <f>'Survey #2 Data'!Q38</f>
        <v>175</v>
      </c>
      <c r="E66" s="128">
        <f>'Survey #2 Data'!R38</f>
        <v>500</v>
      </c>
      <c r="F66" s="128">
        <f>'Survey #2 Data'!S38</f>
        <v>1000</v>
      </c>
      <c r="J66" s="119" t="s">
        <v>565</v>
      </c>
      <c r="K66" s="126" t="s">
        <v>566</v>
      </c>
    </row>
    <row r="67" spans="1:11" x14ac:dyDescent="0.25">
      <c r="A67" s="118" t="s">
        <v>471</v>
      </c>
      <c r="B67" s="118" t="s">
        <v>472</v>
      </c>
      <c r="C67" s="119" t="s">
        <v>396</v>
      </c>
      <c r="D67" s="159">
        <f>'S1+S2 Rank'!D4</f>
        <v>220.45454545454544</v>
      </c>
      <c r="E67" s="159">
        <f>'S1+S2 Rank'!E4</f>
        <v>585.22727272727275</v>
      </c>
      <c r="F67" s="159">
        <f>'S1+S2 Rank'!F4</f>
        <v>1107.7922077922078</v>
      </c>
      <c r="J67" s="119" t="s">
        <v>552</v>
      </c>
      <c r="K67" s="126" t="s">
        <v>583</v>
      </c>
    </row>
    <row r="68" spans="1:11" x14ac:dyDescent="0.25">
      <c r="A68" s="118" t="s">
        <v>473</v>
      </c>
      <c r="B68" s="118" t="s">
        <v>474</v>
      </c>
      <c r="C68" s="119" t="s">
        <v>385</v>
      </c>
      <c r="D68" s="159">
        <f>'S1+S2 Rank'!D4</f>
        <v>220.45454545454544</v>
      </c>
      <c r="E68" s="159">
        <f>'S1+S2 Rank'!E4</f>
        <v>585.22727272727275</v>
      </c>
      <c r="F68" s="159">
        <f>'S1+S2 Rank'!F4</f>
        <v>1107.7922077922078</v>
      </c>
      <c r="J68" s="119" t="s">
        <v>552</v>
      </c>
      <c r="K68" s="126" t="s">
        <v>583</v>
      </c>
    </row>
    <row r="69" spans="1:11" x14ac:dyDescent="0.25">
      <c r="A69" s="118" t="s">
        <v>475</v>
      </c>
      <c r="B69" s="118" t="s">
        <v>476</v>
      </c>
      <c r="C69" s="119" t="s">
        <v>396</v>
      </c>
      <c r="D69" s="128">
        <f>'Survey #2 Data'!G37</f>
        <v>125</v>
      </c>
      <c r="E69" s="128">
        <f>'Survey #2 Data'!H37</f>
        <v>500</v>
      </c>
      <c r="F69" s="128">
        <f>'Survey #2 Data'!I37</f>
        <v>1000</v>
      </c>
    </row>
    <row r="70" spans="1:11" x14ac:dyDescent="0.25">
      <c r="A70" s="118" t="s">
        <v>477</v>
      </c>
      <c r="B70" s="118" t="s">
        <v>478</v>
      </c>
      <c r="C70" s="119" t="s">
        <v>396</v>
      </c>
      <c r="D70" s="128">
        <f>'Survey #2 Data'!G12</f>
        <v>100</v>
      </c>
      <c r="E70" s="128">
        <f>'Survey #2 Data'!H12</f>
        <v>250</v>
      </c>
      <c r="F70" s="128">
        <f>'Survey #2 Data'!I12</f>
        <v>500</v>
      </c>
      <c r="J70" s="119" t="s">
        <v>565</v>
      </c>
      <c r="K70" s="126" t="s">
        <v>567</v>
      </c>
    </row>
    <row r="71" spans="1:11" x14ac:dyDescent="0.25">
      <c r="A71" s="118" t="s">
        <v>479</v>
      </c>
      <c r="B71" s="118" t="s">
        <v>480</v>
      </c>
      <c r="C71" s="119" t="s">
        <v>396</v>
      </c>
      <c r="D71" s="128">
        <f>'Survey #2 Data'!G7</f>
        <v>100</v>
      </c>
      <c r="E71" s="128">
        <f>'Survey #2 Data'!H7</f>
        <v>500</v>
      </c>
      <c r="F71" s="128">
        <f>'Survey #2 Data'!I7</f>
        <v>1000</v>
      </c>
      <c r="J71" s="119" t="s">
        <v>565</v>
      </c>
      <c r="K71" s="126"/>
    </row>
    <row r="72" spans="1:11" x14ac:dyDescent="0.25">
      <c r="A72" s="118" t="s">
        <v>481</v>
      </c>
      <c r="B72" s="118" t="s">
        <v>416</v>
      </c>
      <c r="C72" s="119" t="s">
        <v>385</v>
      </c>
      <c r="D72" s="128">
        <f>'Survey #2 Data'!G23</f>
        <v>100</v>
      </c>
      <c r="E72" s="128">
        <f>'Survey #2 Data'!H23</f>
        <v>225</v>
      </c>
      <c r="F72" s="128">
        <f>'Survey #2 Data'!I23</f>
        <v>500</v>
      </c>
      <c r="J72" s="119" t="s">
        <v>565</v>
      </c>
      <c r="K72" s="126" t="s">
        <v>558</v>
      </c>
    </row>
    <row r="73" spans="1:11" x14ac:dyDescent="0.25">
      <c r="A73" s="118" t="s">
        <v>482</v>
      </c>
      <c r="B73" s="118" t="s">
        <v>483</v>
      </c>
      <c r="C73" s="119" t="s">
        <v>396</v>
      </c>
      <c r="D73" s="128">
        <f>'Survey #2 Data'!G11</f>
        <v>100</v>
      </c>
      <c r="E73" s="128">
        <f>'Survey #2 Data'!H11</f>
        <v>250</v>
      </c>
      <c r="F73" s="128">
        <f>'Survey #2 Data'!I11</f>
        <v>500</v>
      </c>
      <c r="J73" s="119" t="s">
        <v>565</v>
      </c>
      <c r="K73" s="126" t="s">
        <v>568</v>
      </c>
    </row>
    <row r="74" spans="1:11" x14ac:dyDescent="0.25">
      <c r="A74" s="118" t="s">
        <v>484</v>
      </c>
      <c r="B74" s="118" t="s">
        <v>448</v>
      </c>
      <c r="C74" s="119" t="s">
        <v>396</v>
      </c>
      <c r="D74" s="128">
        <f>'Survey #1 Data'!H8</f>
        <v>1000</v>
      </c>
      <c r="E74" s="128">
        <f>'Survey #1 Data'!I8</f>
        <v>2000</v>
      </c>
      <c r="F74" s="128">
        <f>'Survey #1 Data'!J8</f>
        <v>4500</v>
      </c>
      <c r="J74" s="119" t="s">
        <v>563</v>
      </c>
      <c r="K74" s="126"/>
    </row>
    <row r="75" spans="1:11" x14ac:dyDescent="0.25">
      <c r="A75" s="118" t="s">
        <v>485</v>
      </c>
      <c r="B75" s="118" t="s">
        <v>486</v>
      </c>
      <c r="C75" s="119" t="s">
        <v>396</v>
      </c>
      <c r="D75" s="128">
        <f>'Survey #2 Data'!Q39</f>
        <v>362.5</v>
      </c>
      <c r="E75" s="128">
        <f>'Survey #2 Data'!R39</f>
        <v>750</v>
      </c>
      <c r="F75" s="128">
        <f>'Survey #2 Data'!S39</f>
        <v>1500</v>
      </c>
      <c r="K75" s="119" t="s">
        <v>562</v>
      </c>
    </row>
    <row r="76" spans="1:11" x14ac:dyDescent="0.25">
      <c r="A76" s="118" t="s">
        <v>487</v>
      </c>
      <c r="B76" s="118" t="s">
        <v>488</v>
      </c>
      <c r="C76" s="119" t="s">
        <v>396</v>
      </c>
      <c r="D76" s="128">
        <f>'Survey #2 Data'!G13</f>
        <v>100</v>
      </c>
      <c r="E76" s="128">
        <f>'Survey #2 Data'!H13</f>
        <v>250</v>
      </c>
      <c r="F76" s="128">
        <f>'Survey #2 Data'!I13</f>
        <v>500</v>
      </c>
      <c r="J76" s="119" t="s">
        <v>565</v>
      </c>
      <c r="K76" s="126" t="s">
        <v>569</v>
      </c>
    </row>
    <row r="77" spans="1:11" x14ac:dyDescent="0.25">
      <c r="A77" s="118" t="s">
        <v>489</v>
      </c>
      <c r="B77" s="118" t="s">
        <v>490</v>
      </c>
      <c r="C77" s="119" t="s">
        <v>396</v>
      </c>
      <c r="D77" s="128">
        <f>'Survey #2 Data'!G39</f>
        <v>500</v>
      </c>
      <c r="E77" s="128">
        <f>'Survey #2 Data'!H39</f>
        <v>1000</v>
      </c>
      <c r="F77" s="128">
        <f>'Survey #2 Data'!I39</f>
        <v>2000</v>
      </c>
      <c r="J77" s="119" t="s">
        <v>565</v>
      </c>
      <c r="K77" s="126" t="s">
        <v>571</v>
      </c>
    </row>
    <row r="78" spans="1:11" x14ac:dyDescent="0.25">
      <c r="A78" s="118" t="s">
        <v>67</v>
      </c>
      <c r="B78" s="118" t="s">
        <v>68</v>
      </c>
      <c r="C78" s="119" t="s">
        <v>396</v>
      </c>
      <c r="D78" s="128">
        <f>'Survey #1 Data'!H14</f>
        <v>125</v>
      </c>
      <c r="E78" s="128">
        <f>'Survey #1 Data'!I14</f>
        <v>500</v>
      </c>
      <c r="F78" s="128">
        <f>'Survey #1 Data'!J14</f>
        <v>700</v>
      </c>
      <c r="J78" s="119" t="s">
        <v>563</v>
      </c>
    </row>
    <row r="79" spans="1:11" x14ac:dyDescent="0.25">
      <c r="A79" s="118" t="s">
        <v>69</v>
      </c>
      <c r="B79" s="118" t="s">
        <v>70</v>
      </c>
      <c r="C79" s="119" t="s">
        <v>396</v>
      </c>
      <c r="D79" s="128">
        <f>'Survey #1 Data'!H15</f>
        <v>250</v>
      </c>
      <c r="E79" s="128">
        <f>'Survey #1 Data'!I15</f>
        <v>500</v>
      </c>
      <c r="F79" s="128">
        <f>'Survey #1 Data'!J15</f>
        <v>1000</v>
      </c>
      <c r="J79" s="119" t="s">
        <v>563</v>
      </c>
    </row>
    <row r="81" spans="1:11" x14ac:dyDescent="0.25">
      <c r="A81" s="122" t="s">
        <v>491</v>
      </c>
      <c r="B81" s="122" t="s">
        <v>492</v>
      </c>
      <c r="J81" s="123"/>
      <c r="K81" s="123" t="s">
        <v>586</v>
      </c>
    </row>
    <row r="82" spans="1:11" x14ac:dyDescent="0.25">
      <c r="A82" s="118" t="s">
        <v>493</v>
      </c>
      <c r="B82" s="118" t="s">
        <v>494</v>
      </c>
      <c r="C82" s="119" t="s">
        <v>396</v>
      </c>
      <c r="D82" s="159">
        <f>'S1+S2 Rank'!I4</f>
        <v>500</v>
      </c>
      <c r="E82" s="159">
        <f>'S1+S2 Rank'!J4</f>
        <v>1000</v>
      </c>
      <c r="F82" s="159">
        <f>'S1+S2 Rank'!K4</f>
        <v>2500</v>
      </c>
      <c r="K82" s="123" t="s">
        <v>586</v>
      </c>
    </row>
    <row r="83" spans="1:11" s="120" customFormat="1" x14ac:dyDescent="0.25">
      <c r="A83" s="118" t="s">
        <v>495</v>
      </c>
      <c r="B83" s="118" t="s">
        <v>496</v>
      </c>
      <c r="C83" s="119" t="s">
        <v>396</v>
      </c>
      <c r="D83" s="159">
        <v>500</v>
      </c>
      <c r="E83" s="159">
        <v>1000</v>
      </c>
      <c r="F83" s="159">
        <v>2500</v>
      </c>
      <c r="G83" s="128"/>
      <c r="J83" s="119"/>
      <c r="K83" s="123" t="s">
        <v>586</v>
      </c>
    </row>
    <row r="84" spans="1:11" s="120" customFormat="1" x14ac:dyDescent="0.25">
      <c r="A84" s="118" t="s">
        <v>497</v>
      </c>
      <c r="B84" s="118" t="s">
        <v>498</v>
      </c>
      <c r="C84" s="119" t="s">
        <v>396</v>
      </c>
      <c r="D84" s="159">
        <v>500</v>
      </c>
      <c r="E84" s="159">
        <v>1000</v>
      </c>
      <c r="F84" s="159">
        <v>2500</v>
      </c>
      <c r="G84" s="128"/>
      <c r="J84" s="119"/>
      <c r="K84" s="123" t="s">
        <v>586</v>
      </c>
    </row>
    <row r="85" spans="1:11" s="120" customFormat="1" x14ac:dyDescent="0.25">
      <c r="A85" s="118" t="s">
        <v>499</v>
      </c>
      <c r="B85" s="118" t="s">
        <v>500</v>
      </c>
      <c r="C85" s="119" t="s">
        <v>396</v>
      </c>
      <c r="D85" s="159">
        <v>500</v>
      </c>
      <c r="E85" s="159">
        <v>1000</v>
      </c>
      <c r="F85" s="159">
        <v>2500</v>
      </c>
      <c r="G85" s="128"/>
      <c r="J85" s="119"/>
      <c r="K85" s="123" t="s">
        <v>586</v>
      </c>
    </row>
    <row r="86" spans="1:11" s="120" customFormat="1" x14ac:dyDescent="0.25">
      <c r="A86" s="118" t="s">
        <v>501</v>
      </c>
      <c r="B86" s="118" t="s">
        <v>436</v>
      </c>
      <c r="C86" s="119" t="s">
        <v>396</v>
      </c>
      <c r="D86" s="159">
        <v>500</v>
      </c>
      <c r="E86" s="159">
        <v>1000</v>
      </c>
      <c r="F86" s="159">
        <v>2500</v>
      </c>
      <c r="G86" s="128"/>
      <c r="J86" s="119"/>
      <c r="K86" s="123" t="s">
        <v>586</v>
      </c>
    </row>
    <row r="87" spans="1:11" s="120" customFormat="1" x14ac:dyDescent="0.25">
      <c r="A87" s="118" t="s">
        <v>502</v>
      </c>
      <c r="B87" s="118" t="s">
        <v>503</v>
      </c>
      <c r="C87" s="119" t="s">
        <v>396</v>
      </c>
      <c r="D87" s="159">
        <v>500</v>
      </c>
      <c r="E87" s="159">
        <v>1000</v>
      </c>
      <c r="F87" s="159">
        <v>2500</v>
      </c>
      <c r="G87" s="128"/>
      <c r="J87" s="119"/>
      <c r="K87" s="123" t="s">
        <v>586</v>
      </c>
    </row>
    <row r="88" spans="1:11" s="120" customFormat="1" x14ac:dyDescent="0.25">
      <c r="A88" s="118" t="s">
        <v>504</v>
      </c>
      <c r="B88" s="118" t="s">
        <v>505</v>
      </c>
      <c r="C88" s="119" t="s">
        <v>396</v>
      </c>
      <c r="D88" s="159">
        <v>500</v>
      </c>
      <c r="E88" s="159">
        <v>1000</v>
      </c>
      <c r="F88" s="159">
        <v>2500</v>
      </c>
      <c r="G88" s="128"/>
      <c r="J88" s="119"/>
      <c r="K88" s="123" t="s">
        <v>586</v>
      </c>
    </row>
    <row r="89" spans="1:11" s="120" customFormat="1" x14ac:dyDescent="0.25">
      <c r="A89" s="118" t="s">
        <v>506</v>
      </c>
      <c r="B89" s="118" t="s">
        <v>507</v>
      </c>
      <c r="C89" s="119" t="s">
        <v>396</v>
      </c>
      <c r="D89" s="159">
        <v>500</v>
      </c>
      <c r="E89" s="159">
        <v>1000</v>
      </c>
      <c r="F89" s="159">
        <v>2500</v>
      </c>
      <c r="G89" s="128"/>
      <c r="J89" s="119"/>
      <c r="K89" s="123" t="s">
        <v>586</v>
      </c>
    </row>
    <row r="90" spans="1:11" s="120" customFormat="1" x14ac:dyDescent="0.25">
      <c r="A90" s="118" t="s">
        <v>508</v>
      </c>
      <c r="B90" s="118" t="s">
        <v>509</v>
      </c>
      <c r="C90" s="119" t="s">
        <v>396</v>
      </c>
      <c r="D90" s="159">
        <v>500</v>
      </c>
      <c r="E90" s="159">
        <v>1000</v>
      </c>
      <c r="F90" s="159">
        <v>2500</v>
      </c>
      <c r="G90" s="128"/>
      <c r="J90" s="119"/>
      <c r="K90" s="123" t="s">
        <v>586</v>
      </c>
    </row>
    <row r="91" spans="1:11" s="120" customFormat="1" x14ac:dyDescent="0.25">
      <c r="A91" s="118" t="s">
        <v>510</v>
      </c>
      <c r="B91" s="118" t="s">
        <v>511</v>
      </c>
      <c r="C91" s="119" t="s">
        <v>396</v>
      </c>
      <c r="D91" s="159">
        <v>500</v>
      </c>
      <c r="E91" s="159">
        <v>1000</v>
      </c>
      <c r="F91" s="159">
        <v>2500</v>
      </c>
      <c r="G91" s="128"/>
      <c r="J91" s="119"/>
      <c r="K91" s="123" t="s">
        <v>586</v>
      </c>
    </row>
    <row r="92" spans="1:11" s="120" customFormat="1" x14ac:dyDescent="0.25">
      <c r="A92" s="118" t="s">
        <v>512</v>
      </c>
      <c r="B92" s="118" t="s">
        <v>513</v>
      </c>
      <c r="C92" s="119" t="s">
        <v>396</v>
      </c>
      <c r="D92" s="159">
        <v>500</v>
      </c>
      <c r="E92" s="159">
        <v>1000</v>
      </c>
      <c r="F92" s="159">
        <v>2500</v>
      </c>
      <c r="G92" s="128"/>
      <c r="J92" s="119"/>
      <c r="K92" s="123" t="s">
        <v>586</v>
      </c>
    </row>
    <row r="93" spans="1:11" s="120" customFormat="1" x14ac:dyDescent="0.25">
      <c r="A93" s="118" t="s">
        <v>514</v>
      </c>
      <c r="B93" s="118" t="s">
        <v>416</v>
      </c>
      <c r="C93" s="119" t="s">
        <v>396</v>
      </c>
      <c r="D93" s="159">
        <v>500</v>
      </c>
      <c r="E93" s="159">
        <v>1000</v>
      </c>
      <c r="F93" s="159">
        <v>2500</v>
      </c>
      <c r="G93" s="128"/>
      <c r="J93" s="119"/>
      <c r="K93" s="123" t="s">
        <v>586</v>
      </c>
    </row>
    <row r="94" spans="1:11" s="120" customFormat="1" x14ac:dyDescent="0.25">
      <c r="A94" s="118" t="s">
        <v>515</v>
      </c>
      <c r="B94" s="118" t="s">
        <v>516</v>
      </c>
      <c r="C94" s="119" t="s">
        <v>396</v>
      </c>
      <c r="D94" s="159">
        <v>500</v>
      </c>
      <c r="E94" s="159">
        <v>1000</v>
      </c>
      <c r="F94" s="159">
        <v>2500</v>
      </c>
      <c r="G94" s="128"/>
      <c r="J94" s="119"/>
      <c r="K94" s="123" t="s">
        <v>586</v>
      </c>
    </row>
    <row r="95" spans="1:11" s="120" customFormat="1" x14ac:dyDescent="0.25">
      <c r="A95" s="118" t="s">
        <v>517</v>
      </c>
      <c r="B95" s="118" t="s">
        <v>518</v>
      </c>
      <c r="C95" s="119" t="s">
        <v>396</v>
      </c>
      <c r="D95" s="159">
        <v>500</v>
      </c>
      <c r="E95" s="159">
        <v>1000</v>
      </c>
      <c r="F95" s="159">
        <v>2500</v>
      </c>
      <c r="G95" s="128"/>
      <c r="J95" s="119"/>
      <c r="K95" s="123" t="s">
        <v>586</v>
      </c>
    </row>
    <row r="96" spans="1:11" s="120" customFormat="1" x14ac:dyDescent="0.25">
      <c r="A96" s="118" t="s">
        <v>519</v>
      </c>
      <c r="B96" s="118" t="s">
        <v>520</v>
      </c>
      <c r="C96" s="119" t="s">
        <v>396</v>
      </c>
      <c r="D96" s="159">
        <v>500</v>
      </c>
      <c r="E96" s="159">
        <v>1000</v>
      </c>
      <c r="F96" s="159">
        <v>2500</v>
      </c>
      <c r="G96" s="128"/>
      <c r="J96" s="119"/>
      <c r="K96" s="123" t="s">
        <v>586</v>
      </c>
    </row>
    <row r="97" spans="1:11" s="120" customFormat="1" x14ac:dyDescent="0.25">
      <c r="A97" s="118" t="s">
        <v>521</v>
      </c>
      <c r="B97" s="118" t="s">
        <v>522</v>
      </c>
      <c r="C97" s="119" t="s">
        <v>396</v>
      </c>
      <c r="D97" s="159">
        <v>500</v>
      </c>
      <c r="E97" s="159">
        <v>1000</v>
      </c>
      <c r="F97" s="159">
        <v>2500</v>
      </c>
      <c r="G97" s="128"/>
      <c r="J97" s="119"/>
      <c r="K97" s="123" t="s">
        <v>586</v>
      </c>
    </row>
    <row r="99" spans="1:11" x14ac:dyDescent="0.25">
      <c r="A99" s="122" t="s">
        <v>523</v>
      </c>
      <c r="B99" s="122" t="s">
        <v>524</v>
      </c>
      <c r="J99" s="123"/>
      <c r="K99" s="123"/>
    </row>
    <row r="100" spans="1:11" x14ac:dyDescent="0.25">
      <c r="A100" s="118" t="s">
        <v>71</v>
      </c>
      <c r="B100" s="118" t="s">
        <v>72</v>
      </c>
      <c r="C100" s="119" t="s">
        <v>396</v>
      </c>
      <c r="D100" s="128">
        <f>'Survey #1 Data'!H16</f>
        <v>100</v>
      </c>
      <c r="E100" s="128">
        <f>'Survey #1 Data'!I16</f>
        <v>250</v>
      </c>
      <c r="F100" s="128">
        <f>'Survey #1 Data'!J16</f>
        <v>500</v>
      </c>
      <c r="J100" s="126" t="s">
        <v>563</v>
      </c>
    </row>
    <row r="101" spans="1:11" x14ac:dyDescent="0.25">
      <c r="A101" s="118" t="s">
        <v>525</v>
      </c>
      <c r="B101" s="118" t="s">
        <v>526</v>
      </c>
      <c r="C101" s="119" t="s">
        <v>396</v>
      </c>
      <c r="D101" s="128">
        <f>'Survey #2 Data'!G9</f>
        <v>100</v>
      </c>
      <c r="E101" s="128">
        <f>'Survey #2 Data'!H9</f>
        <v>250</v>
      </c>
      <c r="F101" s="128">
        <f>'Survey #2 Data'!I9</f>
        <v>500</v>
      </c>
      <c r="J101" s="119" t="s">
        <v>565</v>
      </c>
    </row>
    <row r="102" spans="1:11" x14ac:dyDescent="0.25">
      <c r="A102" s="118" t="s">
        <v>75</v>
      </c>
      <c r="B102" s="118" t="s">
        <v>76</v>
      </c>
      <c r="C102" s="119" t="s">
        <v>396</v>
      </c>
      <c r="D102" s="128">
        <f>'Survey #1 Data'!H18</f>
        <v>100</v>
      </c>
      <c r="E102" s="128">
        <f>'Survey #1 Data'!I18</f>
        <v>300</v>
      </c>
      <c r="F102" s="128">
        <f>'Survey #1 Data'!J18</f>
        <v>500</v>
      </c>
      <c r="J102" s="126" t="s">
        <v>563</v>
      </c>
    </row>
    <row r="103" spans="1:11" x14ac:dyDescent="0.25">
      <c r="A103" s="118" t="s">
        <v>77</v>
      </c>
      <c r="B103" s="118" t="s">
        <v>78</v>
      </c>
      <c r="C103" s="119" t="s">
        <v>396</v>
      </c>
      <c r="D103" s="128">
        <f>'Survey #1 Data'!H19</f>
        <v>100</v>
      </c>
      <c r="E103" s="128">
        <f>'Survey #1 Data'!I19</f>
        <v>250</v>
      </c>
      <c r="F103" s="128">
        <f>'Survey #1 Data'!J19</f>
        <v>500</v>
      </c>
      <c r="J103" s="126" t="s">
        <v>563</v>
      </c>
    </row>
    <row r="104" spans="1:11" x14ac:dyDescent="0.25">
      <c r="A104" s="118" t="s">
        <v>527</v>
      </c>
      <c r="B104" s="118" t="s">
        <v>528</v>
      </c>
      <c r="C104" s="119" t="s">
        <v>396</v>
      </c>
      <c r="D104" s="128">
        <f>'Survey #2 Data'!G6</f>
        <v>100</v>
      </c>
      <c r="E104" s="128">
        <f>'Survey #2 Data'!H6</f>
        <v>250</v>
      </c>
      <c r="F104" s="128">
        <f>'Survey #2 Data'!I6</f>
        <v>1000</v>
      </c>
      <c r="J104" s="119" t="s">
        <v>565</v>
      </c>
    </row>
    <row r="105" spans="1:11" x14ac:dyDescent="0.25">
      <c r="A105" s="118" t="s">
        <v>79</v>
      </c>
      <c r="B105" s="118" t="s">
        <v>80</v>
      </c>
      <c r="C105" s="119" t="s">
        <v>396</v>
      </c>
      <c r="D105" s="128">
        <f>'Survey #1 Data'!H20</f>
        <v>200</v>
      </c>
      <c r="E105" s="128">
        <f>'Survey #1 Data'!I20</f>
        <v>500</v>
      </c>
      <c r="F105" s="128">
        <f>'Survey #1 Data'!J20</f>
        <v>1000</v>
      </c>
      <c r="J105" s="126" t="s">
        <v>563</v>
      </c>
    </row>
    <row r="106" spans="1:11" x14ac:dyDescent="0.25">
      <c r="A106" s="118" t="s">
        <v>529</v>
      </c>
      <c r="B106" s="118" t="s">
        <v>530</v>
      </c>
      <c r="C106" s="119" t="s">
        <v>396</v>
      </c>
      <c r="D106" s="128">
        <f>'Survey #2 Data'!G15</f>
        <v>500</v>
      </c>
      <c r="E106" s="128">
        <f>'Survey #2 Data'!H15</f>
        <v>1000</v>
      </c>
      <c r="F106" s="128">
        <f>'Survey #2 Data'!I15</f>
        <v>2000</v>
      </c>
      <c r="J106" s="119" t="s">
        <v>565</v>
      </c>
    </row>
    <row r="107" spans="1:11" s="116" customFormat="1" x14ac:dyDescent="0.25">
      <c r="A107" s="115" t="s">
        <v>531</v>
      </c>
      <c r="B107" s="115" t="s">
        <v>416</v>
      </c>
      <c r="C107" s="116" t="s">
        <v>385</v>
      </c>
      <c r="D107" s="129">
        <v>25</v>
      </c>
      <c r="E107" s="129">
        <v>50</v>
      </c>
      <c r="F107" s="129">
        <v>100</v>
      </c>
      <c r="G107" s="129"/>
      <c r="H107" s="117"/>
      <c r="I107" s="117" t="s">
        <v>572</v>
      </c>
    </row>
    <row r="108" spans="1:11" x14ac:dyDescent="0.25">
      <c r="D108" s="128">
        <f>'Survey #2 Data'!G23</f>
        <v>100</v>
      </c>
      <c r="E108" s="128">
        <f>'Survey #2 Data'!H23</f>
        <v>225</v>
      </c>
      <c r="F108" s="128">
        <f>'Survey #2 Data'!I23</f>
        <v>500</v>
      </c>
      <c r="J108" s="119" t="s">
        <v>565</v>
      </c>
      <c r="K108" s="119" t="s">
        <v>558</v>
      </c>
    </row>
    <row r="109" spans="1:11" x14ac:dyDescent="0.25">
      <c r="A109" s="122" t="s">
        <v>532</v>
      </c>
      <c r="B109" s="118" t="s">
        <v>533</v>
      </c>
      <c r="C109" s="119" t="s">
        <v>396</v>
      </c>
      <c r="D109" s="128">
        <f>'Survey #2 Data'!G11</f>
        <v>100</v>
      </c>
      <c r="E109" s="128">
        <f>'Survey #2 Data'!H11</f>
        <v>250</v>
      </c>
      <c r="F109" s="128">
        <f>'Survey #2 Data'!I11</f>
        <v>500</v>
      </c>
      <c r="J109" s="119" t="s">
        <v>565</v>
      </c>
    </row>
    <row r="110" spans="1:11" x14ac:dyDescent="0.25">
      <c r="A110" s="118" t="s">
        <v>534</v>
      </c>
      <c r="B110" s="118" t="s">
        <v>535</v>
      </c>
      <c r="C110" s="119" t="s">
        <v>396</v>
      </c>
      <c r="D110" s="128">
        <f>'Survey #2 Data'!G4</f>
        <v>100</v>
      </c>
      <c r="E110" s="128">
        <f>'Survey #2 Data'!H4</f>
        <v>250</v>
      </c>
      <c r="F110" s="128">
        <f>'Survey #2 Data'!I4</f>
        <v>500</v>
      </c>
      <c r="J110" s="119" t="s">
        <v>565</v>
      </c>
    </row>
    <row r="111" spans="1:11" x14ac:dyDescent="0.25">
      <c r="A111" s="118" t="s">
        <v>536</v>
      </c>
      <c r="B111" s="118" t="s">
        <v>537</v>
      </c>
      <c r="C111" s="119" t="s">
        <v>396</v>
      </c>
      <c r="D111" s="128">
        <f>'Survey #2 Data'!G3</f>
        <v>100</v>
      </c>
      <c r="E111" s="128">
        <f>'Survey #2 Data'!H3</f>
        <v>250</v>
      </c>
      <c r="F111" s="128">
        <f>'Survey #2 Data'!I3</f>
        <v>500</v>
      </c>
      <c r="J111" s="119" t="s">
        <v>570</v>
      </c>
    </row>
    <row r="112" spans="1:11" x14ac:dyDescent="0.25">
      <c r="A112" s="118" t="s">
        <v>538</v>
      </c>
      <c r="B112" s="118" t="s">
        <v>539</v>
      </c>
      <c r="C112" s="119" t="s">
        <v>396</v>
      </c>
      <c r="D112" s="128">
        <f>'Survey #2 Data'!G14</f>
        <v>50</v>
      </c>
      <c r="E112" s="128">
        <f>'Survey #2 Data'!H14</f>
        <v>200</v>
      </c>
      <c r="F112" s="128">
        <f>'Survey #2 Data'!I14</f>
        <v>300</v>
      </c>
      <c r="J112" s="119" t="s">
        <v>565</v>
      </c>
    </row>
    <row r="113" spans="1:11" x14ac:dyDescent="0.25">
      <c r="A113" s="118" t="s">
        <v>81</v>
      </c>
      <c r="B113" s="118" t="s">
        <v>82</v>
      </c>
      <c r="C113" s="119" t="s">
        <v>385</v>
      </c>
      <c r="D113" s="128">
        <f>'Survey #1 Data'!H21</f>
        <v>150</v>
      </c>
      <c r="E113" s="128">
        <f>'Survey #1 Data'!I21</f>
        <v>500</v>
      </c>
      <c r="F113" s="128">
        <f>'Survey #1 Data'!J21</f>
        <v>900</v>
      </c>
      <c r="J113" s="126" t="s">
        <v>563</v>
      </c>
    </row>
    <row r="114" spans="1:11" x14ac:dyDescent="0.25">
      <c r="A114" s="118" t="s">
        <v>83</v>
      </c>
      <c r="B114" s="118" t="s">
        <v>84</v>
      </c>
      <c r="C114" s="119" t="s">
        <v>385</v>
      </c>
      <c r="D114" s="128">
        <f>'Survey #1 Data'!H22</f>
        <v>100</v>
      </c>
      <c r="E114" s="128">
        <f>'Survey #1 Data'!I22</f>
        <v>500</v>
      </c>
      <c r="F114" s="128">
        <f>'Survey #1 Data'!J22</f>
        <v>500</v>
      </c>
      <c r="J114" s="126" t="s">
        <v>563</v>
      </c>
    </row>
    <row r="115" spans="1:11" x14ac:dyDescent="0.25">
      <c r="A115" s="118" t="s">
        <v>540</v>
      </c>
      <c r="B115" s="118" t="s">
        <v>541</v>
      </c>
      <c r="C115" s="119" t="s">
        <v>385</v>
      </c>
      <c r="D115" s="128">
        <f>'Survey #2 Data'!G8</f>
        <v>100</v>
      </c>
      <c r="E115" s="128">
        <f>'Survey #2 Data'!H8</f>
        <v>250</v>
      </c>
      <c r="F115" s="128">
        <f>'Survey #2 Data'!I8</f>
        <v>500</v>
      </c>
      <c r="J115" s="119" t="s">
        <v>565</v>
      </c>
    </row>
    <row r="117" spans="1:11" x14ac:dyDescent="0.25">
      <c r="A117" s="122" t="s">
        <v>542</v>
      </c>
      <c r="B117" s="122" t="s">
        <v>543</v>
      </c>
      <c r="J117" s="123"/>
      <c r="K117" s="123"/>
    </row>
    <row r="119" spans="1:11" x14ac:dyDescent="0.25">
      <c r="A119" s="122" t="s">
        <v>544</v>
      </c>
      <c r="B119" s="122" t="s">
        <v>545</v>
      </c>
      <c r="J119" s="123"/>
      <c r="K119" s="123"/>
    </row>
    <row r="120" spans="1:11" x14ac:dyDescent="0.25">
      <c r="A120" s="118" t="s">
        <v>546</v>
      </c>
      <c r="B120" s="118" t="s">
        <v>547</v>
      </c>
      <c r="C120" s="119" t="s">
        <v>396</v>
      </c>
      <c r="D120" s="128">
        <f>'S1+S2 Rank'!D4</f>
        <v>220.45454545454544</v>
      </c>
      <c r="E120" s="128">
        <f>'S1+S2 Rank'!E4</f>
        <v>585.22727272727275</v>
      </c>
      <c r="F120" s="128">
        <f>'S1+S2 Rank'!F4</f>
        <v>1107.7922077922078</v>
      </c>
      <c r="K120" s="119" t="s">
        <v>587</v>
      </c>
    </row>
  </sheetData>
  <phoneticPr fontId="2" type="noConversion"/>
  <dataValidations count="1">
    <dataValidation type="list" allowBlank="1" showInputMessage="1" showErrorMessage="1" sqref="C12:C120" xr:uid="{00000000-0002-0000-0500-000000000000}">
      <formula1>"NA, Administrative Violation, Public Health/Safety Violation"</formula1>
    </dataValidation>
  </dataValidations>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Survey #1 Data</vt:lpstr>
      <vt:lpstr>Surv.Monk S1</vt:lpstr>
      <vt:lpstr>Survey #2 Data</vt:lpstr>
      <vt:lpstr>Surv.Monk S2</vt:lpstr>
      <vt:lpstr>S1+S2 Rank</vt:lpstr>
      <vt:lpstr>TAB 3 </vt:lpstr>
      <vt:lpstr>'Survey #2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Walter, Melissa D (CED)</cp:lastModifiedBy>
  <dcterms:created xsi:type="dcterms:W3CDTF">2021-03-05T03:06:43Z</dcterms:created>
  <dcterms:modified xsi:type="dcterms:W3CDTF">2021-03-30T17:43:45Z</dcterms:modified>
</cp:coreProperties>
</file>